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601"/>
  <workbookPr/>
  <mc:AlternateContent xmlns:mc="http://schemas.openxmlformats.org/markup-compatibility/2006">
    <mc:Choice Requires="x15">
      <x15ac:absPath xmlns:x15ac="http://schemas.microsoft.com/office/spreadsheetml/2010/11/ac" url="C:\Users\ALGE\Desktop\AnwenderTraining 2019\Aufbau 2019\Excel 2019 Aufbau\Kapitel 2\"/>
    </mc:Choice>
  </mc:AlternateContent>
  <xr:revisionPtr revIDLastSave="0" documentId="13_ncr:1_{566806E4-DB15-4F9C-93D5-5C86CB27EBF4}" xr6:coauthVersionLast="43" xr6:coauthVersionMax="43" xr10:uidLastSave="{00000000-0000-0000-0000-000000000000}"/>
  <bookViews>
    <workbookView xWindow="7155" yWindow="270" windowWidth="18675" windowHeight="14400" xr2:uid="{00000000-000D-0000-FFFF-FFFF00000000}"/>
  </bookViews>
  <sheets>
    <sheet name="Datenbank  Mustervorgaben " sheetId="1" r:id="rId1"/>
    <sheet name="Datenbank " sheetId="2" r:id="rId2"/>
    <sheet name="Datenbank (LÖ)" sheetId="3" r:id="rId3"/>
  </sheets>
  <definedNames>
    <definedName name="_xlnm._FilterDatabase" localSheetId="1" hidden="1">'Datenbank '!$A$3:$E$28</definedName>
    <definedName name="_xlnm._FilterDatabase" localSheetId="0" hidden="1">'Datenbank  Mustervorgaben '!$A$3:$E$28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28" i="3" l="1"/>
  <c r="I27" i="3"/>
  <c r="I25" i="3"/>
  <c r="I23" i="3"/>
  <c r="I21" i="3"/>
  <c r="I14" i="3"/>
  <c r="I13" i="3"/>
  <c r="I15" i="3" s="1"/>
  <c r="I11" i="3"/>
  <c r="I9" i="3"/>
  <c r="I7" i="3"/>
  <c r="K32" i="1"/>
  <c r="K31" i="1"/>
  <c r="K24" i="1"/>
  <c r="K19" i="1"/>
  <c r="K18" i="1"/>
  <c r="K11" i="1"/>
  <c r="K10" i="1"/>
  <c r="K9" i="1"/>
  <c r="K8" i="1"/>
  <c r="K7" i="1"/>
  <c r="I29" i="3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ALGE</author>
  </authors>
  <commentList>
    <comment ref="I7" authorId="0" shapeId="0" xr:uid="{00000000-0006-0000-0200-000001000000}">
      <text>
        <r>
          <rPr>
            <sz val="9"/>
            <color indexed="81"/>
            <rFont val="Tahoma"/>
            <family val="2"/>
          </rPr>
          <t>=DBANZAHL2(A3:E28;"ABT";I3:I4)</t>
        </r>
      </text>
    </comment>
    <comment ref="I9" authorId="0" shapeId="0" xr:uid="{00000000-0006-0000-0200-000002000000}">
      <text>
        <r>
          <rPr>
            <sz val="9"/>
            <color indexed="81"/>
            <rFont val="Tahoma"/>
            <family val="2"/>
          </rPr>
          <t>=DBSUMME(A3:E28;"GEHALT";I3:I4)</t>
        </r>
      </text>
    </comment>
    <comment ref="I11" authorId="0" shapeId="0" xr:uid="{00000000-0006-0000-0200-000003000000}">
      <text>
        <r>
          <rPr>
            <sz val="9"/>
            <color indexed="81"/>
            <rFont val="Tahoma"/>
            <family val="2"/>
          </rPr>
          <t>=DBMITTELWERT(A3:E28;"GEHALT";I3:I4)</t>
        </r>
      </text>
    </comment>
    <comment ref="I13" authorId="0" shapeId="0" xr:uid="{00000000-0006-0000-0200-000004000000}">
      <text>
        <r>
          <rPr>
            <sz val="9"/>
            <color indexed="81"/>
            <rFont val="Tahoma"/>
            <family val="2"/>
          </rPr>
          <t>=DBMAX(A3:E28;"GEHALT";I3:I4)</t>
        </r>
      </text>
    </comment>
    <comment ref="I14" authorId="0" shapeId="0" xr:uid="{00000000-0006-0000-0200-000005000000}">
      <text>
        <r>
          <rPr>
            <sz val="9"/>
            <color indexed="81"/>
            <rFont val="Tahoma"/>
            <family val="2"/>
          </rPr>
          <t>=DBMIN(A3:E28;"GEHALT";I3:I4)</t>
        </r>
      </text>
    </comment>
    <comment ref="I21" authorId="0" shapeId="0" xr:uid="{00000000-0006-0000-0200-000006000000}">
      <text>
        <r>
          <rPr>
            <sz val="9"/>
            <color indexed="81"/>
            <rFont val="Tahoma"/>
            <family val="2"/>
          </rPr>
          <t>alternativ zum Feldnamen kann auch die Zelladresse (E3) oder die Spaltennummer (5) angegeben werden
=DBANZAHL2(A3:E28;</t>
        </r>
        <r>
          <rPr>
            <b/>
            <sz val="9"/>
            <color indexed="81"/>
            <rFont val="Tahoma"/>
            <family val="2"/>
          </rPr>
          <t>E3</t>
        </r>
        <r>
          <rPr>
            <sz val="9"/>
            <color indexed="81"/>
            <rFont val="Tahoma"/>
            <family val="2"/>
          </rPr>
          <t>;I17:J19)</t>
        </r>
      </text>
    </comment>
  </commentList>
</comments>
</file>

<file path=xl/sharedStrings.xml><?xml version="1.0" encoding="utf-8"?>
<sst xmlns="http://schemas.openxmlformats.org/spreadsheetml/2006/main" count="318" uniqueCount="74">
  <si>
    <t>Listenbereich</t>
  </si>
  <si>
    <t>Ausgewähltes Kriterium</t>
  </si>
  <si>
    <t>Pers.Nr</t>
  </si>
  <si>
    <t>NAME</t>
  </si>
  <si>
    <t>VORNAME</t>
  </si>
  <si>
    <t>ABT</t>
  </si>
  <si>
    <t>GEHALT</t>
  </si>
  <si>
    <t>Kulic</t>
  </si>
  <si>
    <t>Werner</t>
  </si>
  <si>
    <t>RW</t>
  </si>
  <si>
    <t>Stieglmeier</t>
  </si>
  <si>
    <t>Franz</t>
  </si>
  <si>
    <t>VK</t>
  </si>
  <si>
    <t>EK</t>
  </si>
  <si>
    <t>De Jong</t>
  </si>
  <si>
    <t>Frank</t>
  </si>
  <si>
    <t>Reithofer</t>
  </si>
  <si>
    <t>Gregor</t>
  </si>
  <si>
    <t>DBSUMME</t>
  </si>
  <si>
    <t>Stiller</t>
  </si>
  <si>
    <t>Gerd</t>
  </si>
  <si>
    <t>AV</t>
  </si>
  <si>
    <t>DBMITTELWERT</t>
  </si>
  <si>
    <t>Huber</t>
  </si>
  <si>
    <t>Gottfried</t>
  </si>
  <si>
    <t>DBMIN</t>
  </si>
  <si>
    <t>Prentler</t>
  </si>
  <si>
    <t>Horst</t>
  </si>
  <si>
    <t>DBMAX</t>
  </si>
  <si>
    <t>Isak</t>
  </si>
  <si>
    <t>Gerhard</t>
  </si>
  <si>
    <t>DBANZAHL</t>
  </si>
  <si>
    <t>Löser</t>
  </si>
  <si>
    <t>LA</t>
  </si>
  <si>
    <t>Urbanek</t>
  </si>
  <si>
    <t>Johanna</t>
  </si>
  <si>
    <t>DV</t>
  </si>
  <si>
    <t>Ebner</t>
  </si>
  <si>
    <t>Silvia</t>
  </si>
  <si>
    <t>Einöder</t>
  </si>
  <si>
    <t>Herbert</t>
  </si>
  <si>
    <t>Prinz</t>
  </si>
  <si>
    <t>Michael</t>
  </si>
  <si>
    <t>Glaser</t>
  </si>
  <si>
    <t>Weber</t>
  </si>
  <si>
    <t>Sukop</t>
  </si>
  <si>
    <t>Tanja</t>
  </si>
  <si>
    <t>Feiler</t>
  </si>
  <si>
    <t>Walter</t>
  </si>
  <si>
    <t>Farka</t>
  </si>
  <si>
    <t>Jeschek</t>
  </si>
  <si>
    <t>Erna</t>
  </si>
  <si>
    <t>&gt;2000</t>
  </si>
  <si>
    <t>Knapp</t>
  </si>
  <si>
    <t>Birgit</t>
  </si>
  <si>
    <t>Mathias</t>
  </si>
  <si>
    <t>Schober</t>
  </si>
  <si>
    <t>Eva</t>
  </si>
  <si>
    <t>Rohrschach</t>
  </si>
  <si>
    <t>Eva-Maria</t>
  </si>
  <si>
    <t>Stein</t>
  </si>
  <si>
    <t>Monika</t>
  </si>
  <si>
    <t>Öczan</t>
  </si>
  <si>
    <t>Attila</t>
  </si>
  <si>
    <t>Anzahl der Mitarbeiter dieser Abt</t>
  </si>
  <si>
    <t>Summe der Gehälter dieser Abteilung</t>
  </si>
  <si>
    <t>Durchschnittliches Gehalt</t>
  </si>
  <si>
    <t>Höchstes Gehalt</t>
  </si>
  <si>
    <t>Niedrigstes Gehalt</t>
  </si>
  <si>
    <t>Differenz</t>
  </si>
  <si>
    <t xml:space="preserve">Anzahl der Mitarbeiter </t>
  </si>
  <si>
    <t xml:space="preserve">Gehälter </t>
  </si>
  <si>
    <t xml:space="preserve">Anzahl der EK-Mitarbeiter </t>
  </si>
  <si>
    <t>Summe aller Gehälter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</si>
</sst>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-;\-* #,##0.00_-;_-* &quot;-&quot;??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0"/>
      <color indexed="12"/>
      <name val="Arial"/>
      <family val="2"/>
    </font>
    <font>
      <sz val="8"/>
      <name val="Arial"/>
      <family val="2"/>
    </font>
    <font>
      <b/>
      <u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indexed="12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name val="Arial"/>
      <family val="2"/>
    </font>
    <font>
      <sz val="1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6" tint="0.39997558519241921"/>
        <bgColor indexed="64"/>
      </patternFill>
    </fill>
  </fills>
  <borders count="6">
    <border>
      <left/>
      <right/>
      <top/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FF0000"/>
      </left>
      <right style="thin">
        <color rgb="FFFF0000"/>
      </right>
      <top/>
      <bottom style="thin">
        <color rgb="FFFF0000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6">
    <xf numFmtId="0" fontId="0" fillId="0" borderId="0" xfId="0"/>
    <xf numFmtId="0" fontId="4" fillId="0" borderId="0" xfId="0" applyFont="1" applyBorder="1"/>
    <xf numFmtId="0" fontId="4" fillId="0" borderId="0" xfId="0" applyFont="1"/>
    <xf numFmtId="0" fontId="5" fillId="0" borderId="0" xfId="0" applyFont="1" applyBorder="1" applyAlignment="1">
      <alignment vertical="center"/>
    </xf>
    <xf numFmtId="0" fontId="4" fillId="0" borderId="0" xfId="0" applyFont="1" applyBorder="1" applyAlignment="1"/>
    <xf numFmtId="0" fontId="7" fillId="2" borderId="0" xfId="0" applyFont="1" applyFill="1" applyBorder="1" applyAlignment="1">
      <alignment horizontal="center"/>
    </xf>
    <xf numFmtId="0" fontId="7" fillId="2" borderId="0" xfId="0" applyFont="1" applyFill="1" applyBorder="1" applyAlignment="1"/>
    <xf numFmtId="164" fontId="7" fillId="2" borderId="0" xfId="1" applyFont="1" applyFill="1" applyBorder="1" applyAlignment="1"/>
    <xf numFmtId="0" fontId="0" fillId="0" borderId="0" xfId="0" applyFont="1" applyBorder="1"/>
    <xf numFmtId="0" fontId="0" fillId="0" borderId="0" xfId="0" applyFont="1"/>
    <xf numFmtId="0" fontId="0" fillId="0" borderId="0" xfId="0" applyFont="1" applyBorder="1" applyAlignment="1">
      <alignment horizontal="center"/>
    </xf>
    <xf numFmtId="0" fontId="6" fillId="0" borderId="0" xfId="0" applyFont="1" applyBorder="1" applyAlignment="1" applyProtection="1">
      <alignment horizontal="left"/>
    </xf>
    <xf numFmtId="0" fontId="6" fillId="0" borderId="0" xfId="0" applyFont="1" applyBorder="1" applyAlignment="1">
      <alignment horizontal="center"/>
    </xf>
    <xf numFmtId="164" fontId="0" fillId="0" borderId="0" xfId="1" applyFont="1" applyBorder="1"/>
    <xf numFmtId="0" fontId="6" fillId="0" borderId="0" xfId="0" applyFont="1" applyBorder="1"/>
    <xf numFmtId="0" fontId="7" fillId="2" borderId="1" xfId="0" applyFont="1" applyFill="1" applyBorder="1" applyAlignment="1">
      <alignment horizontal="center"/>
    </xf>
    <xf numFmtId="0" fontId="8" fillId="0" borderId="2" xfId="0" applyFont="1" applyFill="1" applyBorder="1" applyAlignment="1">
      <alignment horizontal="center"/>
    </xf>
    <xf numFmtId="0" fontId="2" fillId="0" borderId="0" xfId="0" applyFont="1" applyBorder="1" applyAlignment="1">
      <alignment horizontal="center"/>
    </xf>
    <xf numFmtId="164" fontId="0" fillId="0" borderId="0" xfId="1" applyFont="1"/>
    <xf numFmtId="0" fontId="0" fillId="0" borderId="0" xfId="1" applyNumberFormat="1" applyFont="1"/>
    <xf numFmtId="0" fontId="6" fillId="0" borderId="0" xfId="0" applyFont="1"/>
    <xf numFmtId="164" fontId="0" fillId="0" borderId="0" xfId="1" applyFont="1" applyFill="1" applyBorder="1"/>
    <xf numFmtId="0" fontId="7" fillId="3" borderId="3" xfId="0" applyFont="1" applyFill="1" applyBorder="1" applyAlignment="1">
      <alignment horizontal="center"/>
    </xf>
    <xf numFmtId="164" fontId="7" fillId="3" borderId="3" xfId="1" applyFont="1" applyFill="1" applyBorder="1" applyAlignment="1"/>
    <xf numFmtId="0" fontId="6" fillId="0" borderId="3" xfId="0" applyFont="1" applyBorder="1" applyAlignment="1">
      <alignment horizontal="center"/>
    </xf>
    <xf numFmtId="0" fontId="6" fillId="0" borderId="0" xfId="0" applyFont="1" applyFill="1" applyBorder="1" applyAlignment="1">
      <alignment horizontal="left"/>
    </xf>
    <xf numFmtId="0" fontId="9" fillId="0" borderId="0" xfId="0" applyFont="1" applyBorder="1"/>
    <xf numFmtId="0" fontId="10" fillId="0" borderId="0" xfId="0" applyFont="1" applyBorder="1"/>
    <xf numFmtId="1" fontId="6" fillId="2" borderId="1" xfId="0" applyNumberFormat="1" applyFont="1" applyFill="1" applyBorder="1"/>
    <xf numFmtId="4" fontId="6" fillId="2" borderId="1" xfId="0" applyNumberFormat="1" applyFont="1" applyFill="1" applyBorder="1"/>
    <xf numFmtId="4" fontId="6" fillId="0" borderId="0" xfId="0" applyNumberFormat="1" applyFont="1" applyBorder="1"/>
    <xf numFmtId="4" fontId="6" fillId="2" borderId="5" xfId="0" applyNumberFormat="1" applyFont="1" applyFill="1" applyBorder="1"/>
    <xf numFmtId="0" fontId="6" fillId="3" borderId="1" xfId="0" applyFont="1" applyFill="1" applyBorder="1"/>
    <xf numFmtId="4" fontId="6" fillId="3" borderId="1" xfId="1" applyNumberFormat="1" applyFont="1" applyFill="1" applyBorder="1"/>
    <xf numFmtId="0" fontId="7" fillId="2" borderId="3" xfId="0" applyFont="1" applyFill="1" applyBorder="1" applyAlignment="1">
      <alignment horizontal="center"/>
    </xf>
    <xf numFmtId="0" fontId="8" fillId="0" borderId="3" xfId="0" applyFont="1" applyFill="1" applyBorder="1" applyAlignment="1">
      <alignment horizontal="center"/>
    </xf>
    <xf numFmtId="1" fontId="6" fillId="2" borderId="3" xfId="0" applyNumberFormat="1" applyFont="1" applyFill="1" applyBorder="1"/>
    <xf numFmtId="4" fontId="6" fillId="2" borderId="3" xfId="0" applyNumberFormat="1" applyFont="1" applyFill="1" applyBorder="1"/>
    <xf numFmtId="0" fontId="6" fillId="3" borderId="3" xfId="0" applyFont="1" applyFill="1" applyBorder="1"/>
    <xf numFmtId="4" fontId="6" fillId="3" borderId="3" xfId="1" applyNumberFormat="1" applyFont="1" applyFill="1" applyBorder="1"/>
    <xf numFmtId="0" fontId="0" fillId="0" borderId="0" xfId="0" applyFont="1"/>
    <xf numFmtId="0" fontId="3" fillId="2" borderId="0" xfId="0" applyFont="1" applyFill="1" applyBorder="1" applyAlignment="1">
      <alignment horizontal="left"/>
    </xf>
    <xf numFmtId="0" fontId="6" fillId="0" borderId="0" xfId="0" applyFont="1" applyBorder="1" applyAlignment="1">
      <alignment wrapText="1"/>
    </xf>
    <xf numFmtId="0" fontId="0" fillId="0" borderId="0" xfId="0" applyFont="1" applyAlignment="1">
      <alignment horizontal="left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</cellXfs>
  <cellStyles count="2">
    <cellStyle name="Komma" xfId="1" builtinId="3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39689</xdr:colOff>
      <xdr:row>1</xdr:row>
      <xdr:rowOff>1</xdr:rowOff>
    </xdr:from>
    <xdr:to>
      <xdr:col>12</xdr:col>
      <xdr:colOff>555627</xdr:colOff>
      <xdr:row>2</xdr:row>
      <xdr:rowOff>55563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5449889" y="161926"/>
          <a:ext cx="2801938" cy="636587"/>
        </a:xfrm>
        <a:prstGeom prst="rect">
          <a:avLst/>
        </a:prstGeom>
        <a:solidFill>
          <a:srgbClr val="FFFFCC"/>
        </a:solidFill>
        <a:ln w="9525" cmpd="sng">
          <a:solidFill>
            <a:srgbClr val="C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AT" sz="1000" b="0" i="0" u="none" strike="noStrike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In den jeweiligen Datenbankfunktionen werden die Daten von jenen Mitarbeitern zur Berechnung herangezogen, die</a:t>
          </a:r>
          <a:r>
            <a:rPr lang="de-AT" sz="1000">
              <a:solidFill>
                <a:srgbClr val="0070C0"/>
              </a:solidFill>
            </a:rPr>
            <a:t> .....</a:t>
          </a:r>
        </a:p>
      </xdr:txBody>
    </xdr:sp>
    <xdr:clientData/>
  </xdr:twoCellAnchor>
  <xdr:twoCellAnchor>
    <xdr:from>
      <xdr:col>9</xdr:col>
      <xdr:colOff>31749</xdr:colOff>
      <xdr:row>3</xdr:row>
      <xdr:rowOff>7937</xdr:rowOff>
    </xdr:from>
    <xdr:to>
      <xdr:col>12</xdr:col>
      <xdr:colOff>547686</xdr:colOff>
      <xdr:row>4</xdr:row>
      <xdr:rowOff>63500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5441949" y="912812"/>
          <a:ext cx="2801937" cy="217488"/>
        </a:xfrm>
        <a:prstGeom prst="rect">
          <a:avLst/>
        </a:prstGeom>
        <a:solidFill>
          <a:srgbClr val="FFFFCC"/>
        </a:solidFill>
        <a:ln w="9525" cmpd="sng">
          <a:solidFill>
            <a:srgbClr val="C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de-AT" sz="1000" b="0" i="0" u="none" strike="noStrike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in der Abteilung Einkauf (EK) arbeiten</a:t>
          </a:r>
        </a:p>
      </xdr:txBody>
    </xdr:sp>
    <xdr:clientData/>
  </xdr:twoCellAnchor>
  <xdr:twoCellAnchor>
    <xdr:from>
      <xdr:col>9</xdr:col>
      <xdr:colOff>31750</xdr:colOff>
      <xdr:row>11</xdr:row>
      <xdr:rowOff>119062</xdr:rowOff>
    </xdr:from>
    <xdr:to>
      <xdr:col>12</xdr:col>
      <xdr:colOff>531813</xdr:colOff>
      <xdr:row>15</xdr:row>
      <xdr:rowOff>47625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5441950" y="2319337"/>
          <a:ext cx="2786063" cy="576263"/>
        </a:xfrm>
        <a:prstGeom prst="rect">
          <a:avLst/>
        </a:prstGeom>
        <a:solidFill>
          <a:srgbClr val="FFFFCC"/>
        </a:solidFill>
        <a:ln w="9525" cmpd="sng">
          <a:solidFill>
            <a:srgbClr val="C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de-AT" sz="1000" b="0" i="0" u="none" strike="noStrike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in der Abteilung Einkauf (EK) arbeiten</a:t>
          </a:r>
        </a:p>
        <a:p>
          <a:pPr marL="0" indent="0"/>
          <a:r>
            <a:rPr lang="de-AT" sz="1000" b="0" i="0" u="none" strike="noStrike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ODER in der Abteilung Verkauf (VK)</a:t>
          </a:r>
        </a:p>
        <a:p>
          <a:pPr marL="0" indent="0"/>
          <a:r>
            <a:rPr lang="de-AT" sz="1000" b="0" i="0" u="none" strike="noStrike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ODER in der Abteilung Rechnungswesen (RW)</a:t>
          </a:r>
        </a:p>
      </xdr:txBody>
    </xdr:sp>
    <xdr:clientData/>
  </xdr:twoCellAnchor>
  <xdr:twoCellAnchor>
    <xdr:from>
      <xdr:col>9</xdr:col>
      <xdr:colOff>23811</xdr:colOff>
      <xdr:row>19</xdr:row>
      <xdr:rowOff>134946</xdr:rowOff>
    </xdr:from>
    <xdr:to>
      <xdr:col>14</xdr:col>
      <xdr:colOff>150812</xdr:colOff>
      <xdr:row>21</xdr:row>
      <xdr:rowOff>79376</xdr:rowOff>
    </xdr:to>
    <xdr:sp macro="" textlink="">
      <xdr:nvSpPr>
        <xdr:cNvPr id="5" name="Textfeld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5434011" y="3630621"/>
          <a:ext cx="3937001" cy="268280"/>
        </a:xfrm>
        <a:prstGeom prst="rect">
          <a:avLst/>
        </a:prstGeom>
        <a:solidFill>
          <a:srgbClr val="FFFFCC"/>
        </a:solidFill>
        <a:ln w="9525" cmpd="sng">
          <a:solidFill>
            <a:srgbClr val="C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de-AT" sz="1000" b="0" i="0" u="none" strike="noStrike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in der Abteilung Einkauf arbeiten UND als Gehalt mehr als 2000 erhalten</a:t>
          </a:r>
        </a:p>
      </xdr:txBody>
    </xdr:sp>
    <xdr:clientData/>
  </xdr:twoCellAnchor>
  <xdr:twoCellAnchor>
    <xdr:from>
      <xdr:col>9</xdr:col>
      <xdr:colOff>23813</xdr:colOff>
      <xdr:row>25</xdr:row>
      <xdr:rowOff>127002</xdr:rowOff>
    </xdr:from>
    <xdr:to>
      <xdr:col>14</xdr:col>
      <xdr:colOff>152213</xdr:colOff>
      <xdr:row>28</xdr:row>
      <xdr:rowOff>71437</xdr:rowOff>
    </xdr:to>
    <xdr:sp macro="" textlink="">
      <xdr:nvSpPr>
        <xdr:cNvPr id="6" name="Textfeld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5434013" y="4594227"/>
          <a:ext cx="3938400" cy="430210"/>
        </a:xfrm>
        <a:prstGeom prst="rect">
          <a:avLst/>
        </a:prstGeom>
        <a:solidFill>
          <a:srgbClr val="FFFFCC"/>
        </a:solidFill>
        <a:ln w="9525" cmpd="sng">
          <a:solidFill>
            <a:srgbClr val="C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de-AT" sz="1000" b="0" i="0" u="none" strike="noStrike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in der Abteilung Einkauf arbeiten UND </a:t>
          </a:r>
          <a:r>
            <a:rPr lang="de-AT" sz="1000" b="0" i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mehr als 2000 verdienen </a:t>
          </a:r>
        </a:p>
        <a:p>
          <a:pPr marL="0" indent="0"/>
          <a:r>
            <a:rPr lang="de-AT" sz="1000" b="0" i="0" u="none" strike="noStrike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ODER in der Abteilung Verkauf arbeiten UND </a:t>
          </a:r>
          <a:r>
            <a:rPr lang="de-AT" sz="1000">
              <a:solidFill>
                <a:srgbClr val="0070C0"/>
              </a:solidFill>
            </a:rPr>
            <a:t> </a:t>
          </a:r>
          <a:r>
            <a:rPr lang="de-AT" sz="1000" b="0" i="0" u="none" strike="noStrike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mehr als 2000 erhalten</a:t>
          </a:r>
          <a:r>
            <a:rPr lang="de-AT" sz="1000">
              <a:solidFill>
                <a:srgbClr val="0070C0"/>
              </a:solidFill>
            </a:rPr>
            <a:t> </a:t>
          </a:r>
          <a:endParaRPr lang="de-AT" sz="1000" b="0" i="0" u="none" strike="noStrike">
            <a:solidFill>
              <a:srgbClr val="0070C0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6</xdr:col>
      <xdr:colOff>865189</xdr:colOff>
      <xdr:row>3</xdr:row>
      <xdr:rowOff>115094</xdr:rowOff>
    </xdr:from>
    <xdr:to>
      <xdr:col>9</xdr:col>
      <xdr:colOff>31749</xdr:colOff>
      <xdr:row>4</xdr:row>
      <xdr:rowOff>71437</xdr:rowOff>
    </xdr:to>
    <xdr:cxnSp macro="">
      <xdr:nvCxnSpPr>
        <xdr:cNvPr id="7" name="Gerade Verbindung mit Pfeil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CxnSpPr>
          <a:stCxn id="3" idx="1"/>
        </xdr:cNvCxnSpPr>
      </xdr:nvCxnSpPr>
      <xdr:spPr>
        <a:xfrm flipH="1">
          <a:off x="4389439" y="1019969"/>
          <a:ext cx="1052510" cy="118268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841374</xdr:colOff>
      <xdr:row>12</xdr:row>
      <xdr:rowOff>99219</xdr:rowOff>
    </xdr:from>
    <xdr:to>
      <xdr:col>9</xdr:col>
      <xdr:colOff>7936</xdr:colOff>
      <xdr:row>13</xdr:row>
      <xdr:rowOff>55562</xdr:rowOff>
    </xdr:to>
    <xdr:cxnSp macro="">
      <xdr:nvCxnSpPr>
        <xdr:cNvPr id="8" name="Gerade Verbindung mit Pfeil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CxnSpPr/>
      </xdr:nvCxnSpPr>
      <xdr:spPr>
        <a:xfrm flipH="1">
          <a:off x="4365624" y="2461419"/>
          <a:ext cx="1052512" cy="118268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841374</xdr:colOff>
      <xdr:row>13</xdr:row>
      <xdr:rowOff>99219</xdr:rowOff>
    </xdr:from>
    <xdr:to>
      <xdr:col>9</xdr:col>
      <xdr:colOff>7936</xdr:colOff>
      <xdr:row>14</xdr:row>
      <xdr:rowOff>55562</xdr:rowOff>
    </xdr:to>
    <xdr:cxnSp macro="">
      <xdr:nvCxnSpPr>
        <xdr:cNvPr id="9" name="Gerade Verbindung mit Pfeil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CxnSpPr/>
      </xdr:nvCxnSpPr>
      <xdr:spPr>
        <a:xfrm flipH="1">
          <a:off x="4365624" y="2623344"/>
          <a:ext cx="1052512" cy="118268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833439</xdr:colOff>
      <xdr:row>14</xdr:row>
      <xdr:rowOff>115094</xdr:rowOff>
    </xdr:from>
    <xdr:to>
      <xdr:col>9</xdr:col>
      <xdr:colOff>1</xdr:colOff>
      <xdr:row>15</xdr:row>
      <xdr:rowOff>71437</xdr:rowOff>
    </xdr:to>
    <xdr:cxnSp macro="">
      <xdr:nvCxnSpPr>
        <xdr:cNvPr id="10" name="Gerade Verbindung mit Pfeil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CxnSpPr/>
      </xdr:nvCxnSpPr>
      <xdr:spPr>
        <a:xfrm flipH="1">
          <a:off x="4357689" y="2801144"/>
          <a:ext cx="1052512" cy="118268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746128</xdr:colOff>
      <xdr:row>20</xdr:row>
      <xdr:rowOff>107161</xdr:rowOff>
    </xdr:from>
    <xdr:to>
      <xdr:col>9</xdr:col>
      <xdr:colOff>23811</xdr:colOff>
      <xdr:row>21</xdr:row>
      <xdr:rowOff>55562</xdr:rowOff>
    </xdr:to>
    <xdr:cxnSp macro="">
      <xdr:nvCxnSpPr>
        <xdr:cNvPr id="11" name="Gerade Verbindung mit Pfeil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CxnSpPr>
          <a:stCxn id="5" idx="1"/>
        </xdr:cNvCxnSpPr>
      </xdr:nvCxnSpPr>
      <xdr:spPr>
        <a:xfrm flipH="1">
          <a:off x="5146678" y="3764761"/>
          <a:ext cx="287333" cy="110326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746125</xdr:colOff>
      <xdr:row>26</xdr:row>
      <xdr:rowOff>134945</xdr:rowOff>
    </xdr:from>
    <xdr:to>
      <xdr:col>9</xdr:col>
      <xdr:colOff>23811</xdr:colOff>
      <xdr:row>27</xdr:row>
      <xdr:rowOff>55562</xdr:rowOff>
    </xdr:to>
    <xdr:cxnSp macro="">
      <xdr:nvCxnSpPr>
        <xdr:cNvPr id="12" name="Gerade Verbindung mit Pfeil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CxnSpPr/>
      </xdr:nvCxnSpPr>
      <xdr:spPr>
        <a:xfrm flipH="1">
          <a:off x="5146675" y="4764095"/>
          <a:ext cx="287336" cy="82542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746125</xdr:colOff>
      <xdr:row>27</xdr:row>
      <xdr:rowOff>150820</xdr:rowOff>
    </xdr:from>
    <xdr:to>
      <xdr:col>9</xdr:col>
      <xdr:colOff>23811</xdr:colOff>
      <xdr:row>28</xdr:row>
      <xdr:rowOff>71437</xdr:rowOff>
    </xdr:to>
    <xdr:cxnSp macro="">
      <xdr:nvCxnSpPr>
        <xdr:cNvPr id="13" name="Gerade Verbindung mit Pfeil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CxnSpPr/>
      </xdr:nvCxnSpPr>
      <xdr:spPr>
        <a:xfrm flipH="1">
          <a:off x="5146675" y="4941895"/>
          <a:ext cx="287336" cy="82542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71437</xdr:colOff>
      <xdr:row>29</xdr:row>
      <xdr:rowOff>15875</xdr:rowOff>
    </xdr:from>
    <xdr:to>
      <xdr:col>7</xdr:col>
      <xdr:colOff>174625</xdr:colOff>
      <xdr:row>38</xdr:row>
      <xdr:rowOff>87313</xdr:rowOff>
    </xdr:to>
    <xdr:sp macro="" textlink="">
      <xdr:nvSpPr>
        <xdr:cNvPr id="2" name="Rechteck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1395412" y="4711700"/>
          <a:ext cx="3379788" cy="1528763"/>
        </a:xfrm>
        <a:prstGeom prst="rect">
          <a:avLst/>
        </a:prstGeom>
        <a:solidFill>
          <a:srgbClr val="FFFFCC"/>
        </a:solidFill>
        <a:ln w="127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de-AT" sz="1100" b="1">
              <a:solidFill>
                <a:srgbClr val="0000FF"/>
              </a:solidFill>
            </a:rPr>
            <a:t>Aufgabe:</a:t>
          </a:r>
        </a:p>
        <a:p>
          <a:pPr algn="l"/>
          <a:endParaRPr lang="de-AT" sz="1100">
            <a:solidFill>
              <a:srgbClr val="0000FF"/>
            </a:solidFill>
          </a:endParaRPr>
        </a:p>
        <a:p>
          <a:pPr algn="l"/>
          <a:r>
            <a:rPr lang="de-AT" sz="1100">
              <a:solidFill>
                <a:srgbClr val="0000FF"/>
              </a:solidFill>
            </a:rPr>
            <a:t>Füllen Sie die rot umrandeten Zellen mit</a:t>
          </a:r>
          <a:r>
            <a:rPr lang="de-AT" sz="1100" baseline="0">
              <a:solidFill>
                <a:srgbClr val="0000FF"/>
              </a:solidFill>
            </a:rPr>
            <a:t> den entsprechenden Datenbankfunktionen aus</a:t>
          </a:r>
        </a:p>
        <a:p>
          <a:pPr algn="l"/>
          <a:r>
            <a:rPr lang="de-AT" sz="1100" baseline="0">
              <a:solidFill>
                <a:srgbClr val="0000FF"/>
              </a:solidFill>
            </a:rPr>
            <a:t>Die Kriterien dazu stehen </a:t>
          </a:r>
        </a:p>
        <a:p>
          <a:pPr algn="l"/>
          <a:r>
            <a:rPr lang="de-AT" sz="1100" baseline="0">
              <a:solidFill>
                <a:srgbClr val="0000FF"/>
              </a:solidFill>
            </a:rPr>
            <a:t>- für die gelb hinterlegten Zellen im Bereich I3:I4</a:t>
          </a:r>
        </a:p>
        <a:p>
          <a:pPr algn="l"/>
          <a:r>
            <a:rPr lang="de-AT" sz="1100" baseline="0">
              <a:solidFill>
                <a:srgbClr val="0000FF"/>
              </a:solidFill>
            </a:rPr>
            <a:t>- für die grün hinterlegten Zellen im Bereich I17:J19</a:t>
          </a:r>
          <a:endParaRPr lang="de-AT" sz="1100">
            <a:solidFill>
              <a:srgbClr val="0000FF"/>
            </a:solidFill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323850</xdr:colOff>
      <xdr:row>30</xdr:row>
      <xdr:rowOff>47624</xdr:rowOff>
    </xdr:from>
    <xdr:to>
      <xdr:col>9</xdr:col>
      <xdr:colOff>19050</xdr:colOff>
      <xdr:row>35</xdr:row>
      <xdr:rowOff>123825</xdr:rowOff>
    </xdr:to>
    <xdr:sp macro="" textlink="">
      <xdr:nvSpPr>
        <xdr:cNvPr id="2" name="Rechteck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/>
      </xdr:nvSpPr>
      <xdr:spPr>
        <a:xfrm>
          <a:off x="2971800" y="4905374"/>
          <a:ext cx="3381375" cy="885826"/>
        </a:xfrm>
        <a:prstGeom prst="rect">
          <a:avLst/>
        </a:prstGeom>
        <a:solidFill>
          <a:srgbClr val="FFFFCC"/>
        </a:solidFill>
        <a:ln w="127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AT" sz="1100">
            <a:solidFill>
              <a:srgbClr val="0000FF"/>
            </a:solidFill>
          </a:endParaRPr>
        </a:p>
        <a:p>
          <a:pPr algn="l"/>
          <a:r>
            <a:rPr lang="de-AT" sz="1100" b="1">
              <a:solidFill>
                <a:srgbClr val="0000FF"/>
              </a:solidFill>
            </a:rPr>
            <a:t>Kommentar</a:t>
          </a:r>
          <a:r>
            <a:rPr lang="de-AT" sz="1100" b="1" baseline="0">
              <a:solidFill>
                <a:srgbClr val="0000FF"/>
              </a:solidFill>
            </a:rPr>
            <a:t> </a:t>
          </a:r>
          <a:r>
            <a:rPr lang="de-AT" sz="1100" b="1">
              <a:solidFill>
                <a:srgbClr val="0000FF"/>
              </a:solidFill>
            </a:rPr>
            <a:t>zum auszuwertenden</a:t>
          </a:r>
          <a:r>
            <a:rPr lang="de-AT" sz="1100" b="1" baseline="0">
              <a:solidFill>
                <a:srgbClr val="0000FF"/>
              </a:solidFill>
            </a:rPr>
            <a:t> Datenbankfeld:</a:t>
          </a:r>
          <a:endParaRPr lang="de-AT" sz="1100" b="1">
            <a:solidFill>
              <a:srgbClr val="0000FF"/>
            </a:solidFill>
          </a:endParaRPr>
        </a:p>
        <a:p>
          <a:pPr algn="l"/>
          <a:r>
            <a:rPr lang="de-AT" sz="1100">
              <a:solidFill>
                <a:srgbClr val="0000FF"/>
              </a:solidFill>
            </a:rPr>
            <a:t>alternativ zum Feldnamen kann auch die Zelladresse oder die Spaltennummer angegeben werden</a:t>
          </a:r>
        </a:p>
        <a:p>
          <a:pPr algn="l"/>
          <a:endParaRPr lang="de-AT" sz="1100">
            <a:solidFill>
              <a:srgbClr val="0000FF"/>
            </a:solidFill>
          </a:endParaRPr>
        </a:p>
        <a:p>
          <a:pPr algn="l"/>
          <a:endParaRPr lang="de-AT" sz="1100">
            <a:solidFill>
              <a:srgbClr val="0000FF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99"/>
  <sheetViews>
    <sheetView tabSelected="1" zoomScale="120" zoomScaleNormal="120" workbookViewId="0">
      <selection sqref="A1:B1"/>
    </sheetView>
  </sheetViews>
  <sheetFormatPr baseColWidth="10" defaultRowHeight="15" x14ac:dyDescent="0.25"/>
  <cols>
    <col min="1" max="1" width="8.42578125" customWidth="1"/>
    <col min="4" max="4" width="8.42578125" customWidth="1"/>
    <col min="6" max="6" width="1.7109375" customWidth="1"/>
    <col min="7" max="7" width="13.140625" customWidth="1"/>
    <col min="8" max="8" width="11.42578125" customWidth="1"/>
    <col min="9" max="9" width="3.7109375" customWidth="1"/>
    <col min="11" max="11" width="11.42578125" customWidth="1"/>
  </cols>
  <sheetData>
    <row r="1" spans="1:14" ht="12.75" customHeight="1" x14ac:dyDescent="0.25">
      <c r="A1" s="41" t="s">
        <v>0</v>
      </c>
      <c r="B1" s="41"/>
      <c r="C1" s="1"/>
      <c r="E1" s="1"/>
      <c r="F1" s="1"/>
      <c r="H1" s="1"/>
      <c r="K1" s="1"/>
      <c r="L1" s="1"/>
      <c r="M1" s="2"/>
      <c r="N1" s="2"/>
    </row>
    <row r="2" spans="1:14" ht="45.75" customHeight="1" x14ac:dyDescent="0.25">
      <c r="B2" s="1"/>
      <c r="C2" s="1"/>
      <c r="D2" s="1"/>
      <c r="E2" s="1"/>
      <c r="F2" s="1"/>
      <c r="G2" s="3" t="s">
        <v>1</v>
      </c>
      <c r="H2" s="4"/>
      <c r="J2" s="42"/>
      <c r="K2" s="42"/>
      <c r="L2" s="42"/>
      <c r="M2" s="42"/>
      <c r="N2" s="2"/>
    </row>
    <row r="3" spans="1:14" s="9" customFormat="1" ht="12.75" customHeight="1" x14ac:dyDescent="0.25">
      <c r="A3" s="5" t="s">
        <v>2</v>
      </c>
      <c r="B3" s="6" t="s">
        <v>3</v>
      </c>
      <c r="C3" s="6" t="s">
        <v>4</v>
      </c>
      <c r="D3" s="5" t="s">
        <v>5</v>
      </c>
      <c r="E3" s="7" t="s">
        <v>6</v>
      </c>
      <c r="F3" s="8"/>
      <c r="H3" s="3"/>
      <c r="I3"/>
      <c r="K3" s="8"/>
    </row>
    <row r="4" spans="1:14" s="9" customFormat="1" ht="12.75" customHeight="1" x14ac:dyDescent="0.25">
      <c r="A4" s="10">
        <v>611</v>
      </c>
      <c r="B4" s="11" t="s">
        <v>7</v>
      </c>
      <c r="C4" s="11" t="s">
        <v>8</v>
      </c>
      <c r="D4" s="12" t="s">
        <v>9</v>
      </c>
      <c r="E4" s="13">
        <v>2675</v>
      </c>
      <c r="F4" s="14"/>
      <c r="G4" s="15" t="s">
        <v>5</v>
      </c>
      <c r="H4" s="14"/>
      <c r="I4"/>
      <c r="J4" s="8"/>
      <c r="K4" s="8"/>
    </row>
    <row r="5" spans="1:14" s="9" customFormat="1" ht="12.75" customHeight="1" x14ac:dyDescent="0.25">
      <c r="A5" s="10">
        <v>215</v>
      </c>
      <c r="B5" s="11" t="s">
        <v>10</v>
      </c>
      <c r="C5" s="11" t="s">
        <v>11</v>
      </c>
      <c r="D5" s="12" t="s">
        <v>12</v>
      </c>
      <c r="E5" s="13">
        <v>2852</v>
      </c>
      <c r="F5" s="8"/>
      <c r="G5" s="16" t="s">
        <v>13</v>
      </c>
      <c r="H5" s="14"/>
      <c r="I5"/>
      <c r="J5" s="8"/>
      <c r="K5" s="8"/>
    </row>
    <row r="6" spans="1:14" s="9" customFormat="1" ht="12.75" customHeight="1" x14ac:dyDescent="0.25">
      <c r="A6" s="10">
        <v>387</v>
      </c>
      <c r="B6" s="11" t="s">
        <v>14</v>
      </c>
      <c r="C6" s="11" t="s">
        <v>15</v>
      </c>
      <c r="D6" s="12" t="s">
        <v>12</v>
      </c>
      <c r="E6" s="13">
        <v>1911</v>
      </c>
      <c r="F6" s="8"/>
      <c r="G6" s="14"/>
      <c r="I6" s="14"/>
      <c r="J6"/>
      <c r="K6" s="17" t="s">
        <v>6</v>
      </c>
      <c r="L6" s="8"/>
    </row>
    <row r="7" spans="1:14" s="9" customFormat="1" ht="12.75" customHeight="1" x14ac:dyDescent="0.25">
      <c r="A7" s="10">
        <v>420</v>
      </c>
      <c r="B7" s="11" t="s">
        <v>16</v>
      </c>
      <c r="C7" s="11" t="s">
        <v>17</v>
      </c>
      <c r="D7" s="12" t="s">
        <v>9</v>
      </c>
      <c r="E7" s="13">
        <v>2846</v>
      </c>
      <c r="F7" s="14"/>
      <c r="I7" s="43" t="s">
        <v>18</v>
      </c>
      <c r="J7" s="43"/>
      <c r="K7" s="18">
        <f>DSUM(A3:E28,E3,G4:G5)</f>
        <v>13130</v>
      </c>
      <c r="L7" s="14"/>
    </row>
    <row r="8" spans="1:14" s="9" customFormat="1" ht="12.75" customHeight="1" x14ac:dyDescent="0.25">
      <c r="A8" s="10">
        <v>110</v>
      </c>
      <c r="B8" s="11" t="s">
        <v>19</v>
      </c>
      <c r="C8" s="14" t="s">
        <v>20</v>
      </c>
      <c r="D8" s="12" t="s">
        <v>21</v>
      </c>
      <c r="E8" s="13">
        <v>2499</v>
      </c>
      <c r="F8" s="14"/>
      <c r="I8" s="40" t="s">
        <v>22</v>
      </c>
      <c r="J8" s="40"/>
      <c r="K8" s="18">
        <f>DAVERAGE(A3:E28,E3,G4:G5)</f>
        <v>2626</v>
      </c>
      <c r="L8" s="14"/>
    </row>
    <row r="9" spans="1:14" s="9" customFormat="1" ht="12.75" customHeight="1" x14ac:dyDescent="0.25">
      <c r="A9" s="10">
        <v>348</v>
      </c>
      <c r="B9" s="11" t="s">
        <v>23</v>
      </c>
      <c r="C9" s="11" t="s">
        <v>24</v>
      </c>
      <c r="D9" s="12" t="s">
        <v>21</v>
      </c>
      <c r="E9" s="13">
        <v>2499</v>
      </c>
      <c r="F9" s="14"/>
      <c r="I9" s="40" t="s">
        <v>25</v>
      </c>
      <c r="J9" s="40"/>
      <c r="K9" s="18">
        <f>DMIN(A3:E28,E3,G4:G5)</f>
        <v>1588</v>
      </c>
      <c r="L9" s="8"/>
    </row>
    <row r="10" spans="1:14" s="9" customFormat="1" ht="12.75" customHeight="1" x14ac:dyDescent="0.25">
      <c r="A10" s="10">
        <v>602</v>
      </c>
      <c r="B10" s="11" t="s">
        <v>26</v>
      </c>
      <c r="C10" s="11" t="s">
        <v>27</v>
      </c>
      <c r="D10" s="12" t="s">
        <v>13</v>
      </c>
      <c r="E10" s="13">
        <v>3410</v>
      </c>
      <c r="F10" s="8"/>
      <c r="I10" s="40" t="s">
        <v>28</v>
      </c>
      <c r="J10" s="40"/>
      <c r="K10" s="18">
        <f>DMAX(A3:E28,E3,G4:G5)</f>
        <v>3428</v>
      </c>
      <c r="L10" s="8"/>
    </row>
    <row r="11" spans="1:14" s="9" customFormat="1" ht="12.75" customHeight="1" x14ac:dyDescent="0.25">
      <c r="A11" s="10">
        <v>341</v>
      </c>
      <c r="B11" s="11" t="s">
        <v>29</v>
      </c>
      <c r="C11" s="11" t="s">
        <v>30</v>
      </c>
      <c r="D11" s="12" t="s">
        <v>13</v>
      </c>
      <c r="E11" s="13">
        <v>2411</v>
      </c>
      <c r="F11" s="8"/>
      <c r="I11" s="40" t="s">
        <v>31</v>
      </c>
      <c r="J11" s="40"/>
      <c r="K11" s="19">
        <f>DCOUNT(A3:E28,E3,G4:G5)</f>
        <v>5</v>
      </c>
      <c r="L11" s="8"/>
    </row>
    <row r="12" spans="1:14" s="9" customFormat="1" ht="12.75" customHeight="1" x14ac:dyDescent="0.25">
      <c r="A12" s="10">
        <v>248</v>
      </c>
      <c r="B12" s="11" t="s">
        <v>32</v>
      </c>
      <c r="C12" s="11" t="s">
        <v>27</v>
      </c>
      <c r="D12" s="12" t="s">
        <v>33</v>
      </c>
      <c r="E12" s="13">
        <v>1999</v>
      </c>
      <c r="F12" s="8"/>
      <c r="L12" s="8"/>
    </row>
    <row r="13" spans="1:14" s="9" customFormat="1" ht="12.75" customHeight="1" x14ac:dyDescent="0.25">
      <c r="A13" s="10">
        <v>542</v>
      </c>
      <c r="B13" s="11" t="s">
        <v>34</v>
      </c>
      <c r="C13" s="11" t="s">
        <v>35</v>
      </c>
      <c r="D13" s="12" t="s">
        <v>36</v>
      </c>
      <c r="E13" s="13">
        <v>2146</v>
      </c>
      <c r="F13" s="8"/>
      <c r="G13" s="15" t="s">
        <v>5</v>
      </c>
      <c r="H13" s="14"/>
      <c r="I13"/>
      <c r="J13" s="8"/>
      <c r="L13" s="8"/>
    </row>
    <row r="14" spans="1:14" s="9" customFormat="1" ht="12.75" customHeight="1" x14ac:dyDescent="0.25">
      <c r="A14" s="10">
        <v>568</v>
      </c>
      <c r="B14" s="11" t="s">
        <v>37</v>
      </c>
      <c r="C14" s="11" t="s">
        <v>38</v>
      </c>
      <c r="D14" s="12" t="s">
        <v>36</v>
      </c>
      <c r="E14" s="13">
        <v>2058</v>
      </c>
      <c r="F14" s="8"/>
      <c r="G14" s="16" t="s">
        <v>13</v>
      </c>
      <c r="H14" s="14"/>
      <c r="I14"/>
      <c r="J14" s="8"/>
      <c r="K14" s="8"/>
      <c r="L14" s="8"/>
    </row>
    <row r="15" spans="1:14" s="9" customFormat="1" ht="12.75" customHeight="1" x14ac:dyDescent="0.25">
      <c r="A15" s="10">
        <v>438</v>
      </c>
      <c r="B15" s="11" t="s">
        <v>39</v>
      </c>
      <c r="C15" s="11" t="s">
        <v>40</v>
      </c>
      <c r="D15" s="12" t="s">
        <v>9</v>
      </c>
      <c r="E15" s="13">
        <v>3646</v>
      </c>
      <c r="F15" s="8"/>
      <c r="G15" s="16" t="s">
        <v>12</v>
      </c>
      <c r="H15" s="14"/>
      <c r="I15"/>
      <c r="J15" s="8"/>
      <c r="K15" s="8"/>
      <c r="L15" s="8"/>
    </row>
    <row r="16" spans="1:14" s="9" customFormat="1" ht="12.75" customHeight="1" x14ac:dyDescent="0.25">
      <c r="A16" s="10">
        <v>600</v>
      </c>
      <c r="B16" s="11" t="s">
        <v>41</v>
      </c>
      <c r="C16" s="11" t="s">
        <v>42</v>
      </c>
      <c r="D16" s="12" t="s">
        <v>36</v>
      </c>
      <c r="E16" s="13">
        <v>2093</v>
      </c>
      <c r="F16" s="8"/>
      <c r="G16" s="16" t="s">
        <v>9</v>
      </c>
      <c r="H16" s="14"/>
      <c r="I16"/>
      <c r="J16" s="8"/>
      <c r="K16" s="8"/>
      <c r="L16" s="14"/>
      <c r="M16" s="20"/>
      <c r="N16" s="20"/>
    </row>
    <row r="17" spans="1:14" s="9" customFormat="1" ht="12.75" customHeight="1" x14ac:dyDescent="0.25">
      <c r="A17" s="10">
        <v>612</v>
      </c>
      <c r="B17" s="11" t="s">
        <v>43</v>
      </c>
      <c r="C17" s="11" t="s">
        <v>8</v>
      </c>
      <c r="D17" s="12" t="s">
        <v>12</v>
      </c>
      <c r="E17" s="13">
        <v>1646</v>
      </c>
      <c r="F17" s="8"/>
      <c r="G17" s="14"/>
      <c r="I17" s="14"/>
      <c r="J17"/>
      <c r="K17" s="17" t="s">
        <v>6</v>
      </c>
      <c r="L17" s="14"/>
      <c r="M17" s="20"/>
      <c r="N17" s="20"/>
    </row>
    <row r="18" spans="1:14" s="9" customFormat="1" ht="12.75" customHeight="1" x14ac:dyDescent="0.25">
      <c r="A18" s="10">
        <v>298</v>
      </c>
      <c r="B18" s="11" t="s">
        <v>44</v>
      </c>
      <c r="C18" s="11" t="s">
        <v>11</v>
      </c>
      <c r="D18" s="12" t="s">
        <v>12</v>
      </c>
      <c r="E18" s="13">
        <v>2234</v>
      </c>
      <c r="F18" s="8"/>
      <c r="I18" s="40" t="s">
        <v>18</v>
      </c>
      <c r="J18" s="40"/>
      <c r="K18" s="21">
        <f>DSUM(A3:E28,E3,G13:G16)</f>
        <v>41007</v>
      </c>
      <c r="L18" s="14"/>
      <c r="M18" s="20"/>
      <c r="N18" s="20"/>
    </row>
    <row r="19" spans="1:14" s="9" customFormat="1" ht="12.75" customHeight="1" x14ac:dyDescent="0.25">
      <c r="A19" s="10">
        <v>608</v>
      </c>
      <c r="B19" s="11" t="s">
        <v>45</v>
      </c>
      <c r="C19" s="11" t="s">
        <v>46</v>
      </c>
      <c r="D19" s="12" t="s">
        <v>13</v>
      </c>
      <c r="E19" s="13">
        <v>1588</v>
      </c>
      <c r="F19" s="8"/>
      <c r="I19" s="40" t="s">
        <v>31</v>
      </c>
      <c r="J19" s="40"/>
      <c r="K19" s="9">
        <f>DCOUNT(A3:E28,E3,G13:G16)</f>
        <v>16</v>
      </c>
      <c r="L19" s="14"/>
      <c r="M19" s="20"/>
      <c r="N19" s="20"/>
    </row>
    <row r="20" spans="1:14" s="9" customFormat="1" ht="12.75" customHeight="1" x14ac:dyDescent="0.25">
      <c r="A20" s="10">
        <v>422</v>
      </c>
      <c r="B20" s="11" t="s">
        <v>47</v>
      </c>
      <c r="C20" s="11" t="s">
        <v>48</v>
      </c>
      <c r="D20" s="12" t="s">
        <v>13</v>
      </c>
      <c r="E20" s="13">
        <v>2293</v>
      </c>
      <c r="F20" s="8"/>
      <c r="K20" s="8"/>
      <c r="L20" s="14"/>
      <c r="M20" s="20"/>
      <c r="N20" s="20"/>
    </row>
    <row r="21" spans="1:14" s="9" customFormat="1" ht="12.75" customHeight="1" x14ac:dyDescent="0.25">
      <c r="A21" s="10">
        <v>560</v>
      </c>
      <c r="B21" s="11" t="s">
        <v>49</v>
      </c>
      <c r="C21" s="11" t="s">
        <v>48</v>
      </c>
      <c r="D21" s="12" t="s">
        <v>33</v>
      </c>
      <c r="E21" s="13">
        <v>1929</v>
      </c>
      <c r="F21" s="8"/>
      <c r="G21" s="22" t="s">
        <v>5</v>
      </c>
      <c r="H21" s="23" t="s">
        <v>6</v>
      </c>
      <c r="I21"/>
      <c r="J21" s="8"/>
      <c r="K21" s="14"/>
      <c r="L21" s="14"/>
      <c r="M21" s="20"/>
      <c r="N21" s="20"/>
    </row>
    <row r="22" spans="1:14" s="9" customFormat="1" ht="12.75" customHeight="1" x14ac:dyDescent="0.25">
      <c r="A22" s="10">
        <v>561</v>
      </c>
      <c r="B22" s="11" t="s">
        <v>50</v>
      </c>
      <c r="C22" s="11" t="s">
        <v>51</v>
      </c>
      <c r="D22" s="12" t="s">
        <v>33</v>
      </c>
      <c r="E22" s="13">
        <v>1952</v>
      </c>
      <c r="F22" s="8"/>
      <c r="G22" s="24" t="s">
        <v>13</v>
      </c>
      <c r="H22" s="24" t="s">
        <v>52</v>
      </c>
      <c r="I22"/>
      <c r="J22" s="25"/>
      <c r="L22" s="14"/>
      <c r="M22" s="20"/>
      <c r="N22" s="20"/>
    </row>
    <row r="23" spans="1:14" s="9" customFormat="1" ht="12.75" customHeight="1" x14ac:dyDescent="0.25">
      <c r="A23" s="10">
        <v>244</v>
      </c>
      <c r="B23" s="11" t="s">
        <v>53</v>
      </c>
      <c r="C23" s="11" t="s">
        <v>54</v>
      </c>
      <c r="D23" s="12" t="s">
        <v>13</v>
      </c>
      <c r="E23" s="13">
        <v>3428</v>
      </c>
      <c r="F23" s="8"/>
      <c r="K23" s="17" t="s">
        <v>6</v>
      </c>
      <c r="L23" s="14"/>
      <c r="M23" s="20"/>
      <c r="N23" s="20"/>
    </row>
    <row r="24" spans="1:14" s="9" customFormat="1" ht="12.75" customHeight="1" x14ac:dyDescent="0.25">
      <c r="A24" s="10">
        <v>317</v>
      </c>
      <c r="B24" s="11" t="s">
        <v>53</v>
      </c>
      <c r="C24" s="11" t="s">
        <v>55</v>
      </c>
      <c r="D24" s="12" t="s">
        <v>9</v>
      </c>
      <c r="E24" s="13">
        <v>2893</v>
      </c>
      <c r="F24" s="8"/>
      <c r="G24" s="14"/>
      <c r="I24" s="40" t="s">
        <v>22</v>
      </c>
      <c r="J24" s="40"/>
      <c r="K24" s="13">
        <f>DAVERAGE(A3:E28,E3,G21:H22)</f>
        <v>2885.5</v>
      </c>
      <c r="L24" s="14"/>
      <c r="M24" s="20"/>
      <c r="N24" s="20"/>
    </row>
    <row r="25" spans="1:14" s="9" customFormat="1" ht="12.75" customHeight="1" x14ac:dyDescent="0.25">
      <c r="A25" s="10">
        <v>490</v>
      </c>
      <c r="B25" s="11" t="s">
        <v>56</v>
      </c>
      <c r="C25" s="11" t="s">
        <v>57</v>
      </c>
      <c r="D25" s="12" t="s">
        <v>9</v>
      </c>
      <c r="E25" s="13">
        <v>2605</v>
      </c>
      <c r="F25" s="8"/>
      <c r="G25" s="14"/>
      <c r="I25"/>
      <c r="J25" s="8"/>
      <c r="K25" s="20"/>
      <c r="L25" s="14"/>
      <c r="M25" s="20"/>
      <c r="N25" s="20"/>
    </row>
    <row r="26" spans="1:14" s="9" customFormat="1" ht="12.75" customHeight="1" x14ac:dyDescent="0.25">
      <c r="A26" s="10">
        <v>567</v>
      </c>
      <c r="B26" s="11" t="s">
        <v>58</v>
      </c>
      <c r="C26" s="11" t="s">
        <v>59</v>
      </c>
      <c r="D26" s="12" t="s">
        <v>12</v>
      </c>
      <c r="E26" s="13">
        <v>2246</v>
      </c>
      <c r="F26" s="8"/>
      <c r="G26" s="14"/>
      <c r="H26" s="14"/>
      <c r="I26"/>
      <c r="J26" s="8"/>
      <c r="K26" s="20"/>
      <c r="L26" s="14"/>
      <c r="M26" s="20"/>
      <c r="N26" s="20"/>
    </row>
    <row r="27" spans="1:14" s="9" customFormat="1" ht="12.75" customHeight="1" x14ac:dyDescent="0.25">
      <c r="A27" s="10">
        <v>466</v>
      </c>
      <c r="B27" s="11" t="s">
        <v>60</v>
      </c>
      <c r="C27" s="11" t="s">
        <v>61</v>
      </c>
      <c r="D27" s="12" t="s">
        <v>12</v>
      </c>
      <c r="E27" s="13">
        <v>2323</v>
      </c>
      <c r="F27" s="8"/>
      <c r="G27" s="22" t="s">
        <v>5</v>
      </c>
      <c r="H27" s="23" t="s">
        <v>6</v>
      </c>
      <c r="I27"/>
      <c r="J27" s="8"/>
      <c r="K27" s="20"/>
      <c r="L27" s="8"/>
      <c r="M27" s="20"/>
      <c r="N27" s="20"/>
    </row>
    <row r="28" spans="1:14" s="9" customFormat="1" ht="12.75" customHeight="1" x14ac:dyDescent="0.25">
      <c r="A28" s="10">
        <v>604</v>
      </c>
      <c r="B28" s="11" t="s">
        <v>62</v>
      </c>
      <c r="C28" s="11" t="s">
        <v>63</v>
      </c>
      <c r="D28" s="12" t="s">
        <v>33</v>
      </c>
      <c r="E28" s="13">
        <v>1882</v>
      </c>
      <c r="F28" s="8"/>
      <c r="G28" s="24" t="s">
        <v>13</v>
      </c>
      <c r="H28" s="24" t="s">
        <v>52</v>
      </c>
      <c r="I28"/>
      <c r="J28" s="25"/>
      <c r="K28" s="20"/>
      <c r="L28" s="8"/>
      <c r="M28" s="20"/>
      <c r="N28" s="20"/>
    </row>
    <row r="29" spans="1:14" s="9" customFormat="1" ht="12.75" customHeight="1" x14ac:dyDescent="0.25">
      <c r="A29" s="8"/>
      <c r="B29" s="14"/>
      <c r="C29" s="14"/>
      <c r="D29" s="14"/>
      <c r="E29" s="14"/>
      <c r="F29" s="8"/>
      <c r="G29" s="24" t="s">
        <v>12</v>
      </c>
      <c r="H29" s="24" t="s">
        <v>52</v>
      </c>
      <c r="I29"/>
      <c r="J29" s="25"/>
      <c r="K29" s="20"/>
      <c r="L29" s="8"/>
      <c r="M29" s="20"/>
      <c r="N29" s="20"/>
    </row>
    <row r="30" spans="1:14" s="9" customFormat="1" ht="12.75" customHeight="1" x14ac:dyDescent="0.25">
      <c r="F30" s="8"/>
      <c r="J30"/>
      <c r="K30" s="17" t="s">
        <v>6</v>
      </c>
    </row>
    <row r="31" spans="1:14" s="9" customFormat="1" ht="12.75" customHeight="1" x14ac:dyDescent="0.25">
      <c r="I31" s="40" t="s">
        <v>18</v>
      </c>
      <c r="J31" s="40"/>
      <c r="K31" s="18">
        <f>DSUM(A3:E28,E3,G27:H29)</f>
        <v>21197</v>
      </c>
    </row>
    <row r="32" spans="1:14" s="9" customFormat="1" ht="12.75" customHeight="1" x14ac:dyDescent="0.25">
      <c r="I32" s="40" t="s">
        <v>31</v>
      </c>
      <c r="J32" s="40"/>
      <c r="K32" s="9">
        <f>DCOUNT(A3:E28,E3,G27:H29)</f>
        <v>8</v>
      </c>
    </row>
    <row r="33" spans="9:9" s="9" customFormat="1" ht="12.75" customHeight="1" x14ac:dyDescent="0.25"/>
    <row r="34" spans="9:9" s="9" customFormat="1" ht="12.75" customHeight="1" x14ac:dyDescent="0.25"/>
    <row r="35" spans="9:9" s="9" customFormat="1" ht="12.75" customHeight="1" x14ac:dyDescent="0.25"/>
    <row r="36" spans="9:9" s="9" customFormat="1" ht="12.75" customHeight="1" x14ac:dyDescent="0.25"/>
    <row r="37" spans="9:9" s="9" customFormat="1" ht="12.75" customHeight="1" x14ac:dyDescent="0.25"/>
    <row r="38" spans="9:9" s="9" customFormat="1" ht="12.75" customHeight="1" x14ac:dyDescent="0.25">
      <c r="I38"/>
    </row>
    <row r="39" spans="9:9" s="9" customFormat="1" ht="12.75" customHeight="1" x14ac:dyDescent="0.25">
      <c r="I39"/>
    </row>
    <row r="40" spans="9:9" s="9" customFormat="1" ht="12.75" customHeight="1" x14ac:dyDescent="0.25">
      <c r="I40"/>
    </row>
    <row r="41" spans="9:9" s="9" customFormat="1" ht="12.75" customHeight="1" x14ac:dyDescent="0.25">
      <c r="I41"/>
    </row>
    <row r="42" spans="9:9" s="9" customFormat="1" ht="12.75" customHeight="1" x14ac:dyDescent="0.25">
      <c r="I42"/>
    </row>
    <row r="43" spans="9:9" s="9" customFormat="1" ht="12.75" customHeight="1" x14ac:dyDescent="0.25">
      <c r="I43"/>
    </row>
    <row r="44" spans="9:9" s="9" customFormat="1" ht="12.75" customHeight="1" x14ac:dyDescent="0.25">
      <c r="I44"/>
    </row>
    <row r="45" spans="9:9" s="9" customFormat="1" ht="12.75" customHeight="1" x14ac:dyDescent="0.25">
      <c r="I45"/>
    </row>
    <row r="46" spans="9:9" s="9" customFormat="1" ht="12.75" customHeight="1" x14ac:dyDescent="0.25">
      <c r="I46"/>
    </row>
    <row r="47" spans="9:9" s="9" customFormat="1" ht="12.75" customHeight="1" x14ac:dyDescent="0.25">
      <c r="I47"/>
    </row>
    <row r="48" spans="9:9" s="9" customFormat="1" ht="12.75" customHeight="1" x14ac:dyDescent="0.25">
      <c r="I48"/>
    </row>
    <row r="49" spans="9:9" s="9" customFormat="1" ht="12.75" customHeight="1" x14ac:dyDescent="0.25">
      <c r="I49"/>
    </row>
    <row r="50" spans="9:9" s="9" customFormat="1" ht="12.75" customHeight="1" x14ac:dyDescent="0.25">
      <c r="I50"/>
    </row>
    <row r="51" spans="9:9" s="9" customFormat="1" ht="12.75" customHeight="1" x14ac:dyDescent="0.25">
      <c r="I51"/>
    </row>
    <row r="52" spans="9:9" s="9" customFormat="1" ht="12.75" customHeight="1" x14ac:dyDescent="0.25">
      <c r="I52"/>
    </row>
    <row r="53" spans="9:9" s="9" customFormat="1" ht="12.75" customHeight="1" x14ac:dyDescent="0.25">
      <c r="I53"/>
    </row>
    <row r="54" spans="9:9" s="9" customFormat="1" ht="12.75" customHeight="1" x14ac:dyDescent="0.25">
      <c r="I54"/>
    </row>
    <row r="55" spans="9:9" s="9" customFormat="1" ht="12.75" customHeight="1" x14ac:dyDescent="0.25">
      <c r="I55"/>
    </row>
    <row r="56" spans="9:9" s="9" customFormat="1" ht="12.75" customHeight="1" x14ac:dyDescent="0.25">
      <c r="I56"/>
    </row>
    <row r="57" spans="9:9" s="9" customFormat="1" ht="12.75" customHeight="1" x14ac:dyDescent="0.25">
      <c r="I57"/>
    </row>
    <row r="58" spans="9:9" s="9" customFormat="1" ht="12.75" customHeight="1" x14ac:dyDescent="0.25">
      <c r="I58"/>
    </row>
    <row r="59" spans="9:9" s="9" customFormat="1" ht="12.75" customHeight="1" x14ac:dyDescent="0.25">
      <c r="I59"/>
    </row>
    <row r="60" spans="9:9" s="9" customFormat="1" ht="12.75" customHeight="1" x14ac:dyDescent="0.25">
      <c r="I60"/>
    </row>
    <row r="61" spans="9:9" s="9" customFormat="1" ht="12.75" customHeight="1" x14ac:dyDescent="0.25">
      <c r="I61"/>
    </row>
    <row r="62" spans="9:9" s="9" customFormat="1" ht="12.75" customHeight="1" x14ac:dyDescent="0.25">
      <c r="I62"/>
    </row>
    <row r="63" spans="9:9" s="9" customFormat="1" ht="12.75" customHeight="1" x14ac:dyDescent="0.25">
      <c r="I63"/>
    </row>
    <row r="64" spans="9:9" s="9" customFormat="1" ht="12.75" customHeight="1" x14ac:dyDescent="0.25">
      <c r="I64"/>
    </row>
    <row r="65" spans="9:9" s="9" customFormat="1" ht="12.75" customHeight="1" x14ac:dyDescent="0.25">
      <c r="I65"/>
    </row>
    <row r="66" spans="9:9" s="9" customFormat="1" ht="12.75" customHeight="1" x14ac:dyDescent="0.25">
      <c r="I66"/>
    </row>
    <row r="67" spans="9:9" s="9" customFormat="1" ht="12.75" customHeight="1" x14ac:dyDescent="0.25">
      <c r="I67"/>
    </row>
    <row r="68" spans="9:9" s="9" customFormat="1" ht="12.75" customHeight="1" x14ac:dyDescent="0.25">
      <c r="I68"/>
    </row>
    <row r="69" spans="9:9" s="9" customFormat="1" ht="12.75" customHeight="1" x14ac:dyDescent="0.25">
      <c r="I69"/>
    </row>
    <row r="70" spans="9:9" s="9" customFormat="1" ht="12.75" customHeight="1" x14ac:dyDescent="0.25">
      <c r="I70"/>
    </row>
    <row r="71" spans="9:9" s="9" customFormat="1" ht="12.75" customHeight="1" x14ac:dyDescent="0.25">
      <c r="I71"/>
    </row>
    <row r="72" spans="9:9" s="9" customFormat="1" ht="12.75" customHeight="1" x14ac:dyDescent="0.25">
      <c r="I72"/>
    </row>
    <row r="73" spans="9:9" s="9" customFormat="1" ht="12.75" customHeight="1" x14ac:dyDescent="0.25">
      <c r="I73"/>
    </row>
    <row r="74" spans="9:9" s="9" customFormat="1" ht="12.75" customHeight="1" x14ac:dyDescent="0.25">
      <c r="I74"/>
    </row>
    <row r="75" spans="9:9" s="9" customFormat="1" ht="12.75" customHeight="1" x14ac:dyDescent="0.25">
      <c r="I75"/>
    </row>
    <row r="76" spans="9:9" s="9" customFormat="1" ht="12.75" customHeight="1" x14ac:dyDescent="0.25">
      <c r="I76"/>
    </row>
    <row r="77" spans="9:9" s="9" customFormat="1" ht="12.75" customHeight="1" x14ac:dyDescent="0.25">
      <c r="I77"/>
    </row>
    <row r="78" spans="9:9" s="9" customFormat="1" ht="12.75" customHeight="1" x14ac:dyDescent="0.25">
      <c r="I78"/>
    </row>
    <row r="79" spans="9:9" s="9" customFormat="1" ht="12.75" customHeight="1" x14ac:dyDescent="0.25">
      <c r="I79"/>
    </row>
    <row r="80" spans="9:9" s="9" customFormat="1" ht="12.75" customHeight="1" x14ac:dyDescent="0.25">
      <c r="I80"/>
    </row>
    <row r="81" spans="9:9" s="9" customFormat="1" ht="12.75" customHeight="1" x14ac:dyDescent="0.25">
      <c r="I81"/>
    </row>
    <row r="82" spans="9:9" s="9" customFormat="1" ht="12.75" customHeight="1" x14ac:dyDescent="0.25">
      <c r="I82"/>
    </row>
    <row r="83" spans="9:9" s="9" customFormat="1" ht="12.75" customHeight="1" x14ac:dyDescent="0.25">
      <c r="I83"/>
    </row>
    <row r="84" spans="9:9" s="9" customFormat="1" ht="12.75" customHeight="1" x14ac:dyDescent="0.25">
      <c r="I84"/>
    </row>
    <row r="85" spans="9:9" s="9" customFormat="1" ht="12.75" customHeight="1" x14ac:dyDescent="0.25">
      <c r="I85"/>
    </row>
    <row r="86" spans="9:9" s="9" customFormat="1" ht="12.75" customHeight="1" x14ac:dyDescent="0.25">
      <c r="I86"/>
    </row>
    <row r="87" spans="9:9" s="9" customFormat="1" ht="12.75" customHeight="1" x14ac:dyDescent="0.25">
      <c r="I87"/>
    </row>
    <row r="88" spans="9:9" s="9" customFormat="1" ht="12.75" customHeight="1" x14ac:dyDescent="0.25">
      <c r="I88"/>
    </row>
    <row r="89" spans="9:9" s="9" customFormat="1" ht="12.75" customHeight="1" x14ac:dyDescent="0.25">
      <c r="I89"/>
    </row>
    <row r="90" spans="9:9" s="9" customFormat="1" ht="12.75" customHeight="1" x14ac:dyDescent="0.25">
      <c r="I90"/>
    </row>
    <row r="91" spans="9:9" s="9" customFormat="1" ht="12.75" customHeight="1" x14ac:dyDescent="0.25">
      <c r="I91"/>
    </row>
    <row r="92" spans="9:9" s="9" customFormat="1" ht="12.75" customHeight="1" x14ac:dyDescent="0.25">
      <c r="I92"/>
    </row>
    <row r="93" spans="9:9" s="9" customFormat="1" ht="12.75" customHeight="1" x14ac:dyDescent="0.25">
      <c r="I93"/>
    </row>
    <row r="94" spans="9:9" s="9" customFormat="1" ht="12.75" customHeight="1" x14ac:dyDescent="0.25">
      <c r="I94"/>
    </row>
    <row r="95" spans="9:9" s="9" customFormat="1" ht="12.75" customHeight="1" x14ac:dyDescent="0.25">
      <c r="I95"/>
    </row>
    <row r="96" spans="9:9" s="9" customFormat="1" ht="12.75" customHeight="1" x14ac:dyDescent="0.25">
      <c r="I96"/>
    </row>
    <row r="97" spans="9:9" s="9" customFormat="1" ht="12.75" customHeight="1" x14ac:dyDescent="0.25">
      <c r="I97"/>
    </row>
    <row r="98" spans="9:9" s="9" customFormat="1" ht="12.75" customHeight="1" x14ac:dyDescent="0.25">
      <c r="I98"/>
    </row>
    <row r="99" spans="9:9" s="9" customFormat="1" ht="12.75" customHeight="1" x14ac:dyDescent="0.25">
      <c r="I99"/>
    </row>
    <row r="100" spans="9:9" s="9" customFormat="1" ht="12.75" customHeight="1" x14ac:dyDescent="0.25">
      <c r="I100"/>
    </row>
    <row r="101" spans="9:9" s="9" customFormat="1" ht="12.75" customHeight="1" x14ac:dyDescent="0.25">
      <c r="I101"/>
    </row>
    <row r="102" spans="9:9" s="9" customFormat="1" ht="12.75" customHeight="1" x14ac:dyDescent="0.25">
      <c r="I102"/>
    </row>
    <row r="103" spans="9:9" s="9" customFormat="1" ht="12.75" customHeight="1" x14ac:dyDescent="0.25">
      <c r="I103"/>
    </row>
    <row r="104" spans="9:9" s="9" customFormat="1" ht="12.75" customHeight="1" x14ac:dyDescent="0.25">
      <c r="I104"/>
    </row>
    <row r="105" spans="9:9" s="9" customFormat="1" ht="12.75" customHeight="1" x14ac:dyDescent="0.25">
      <c r="I105"/>
    </row>
    <row r="106" spans="9:9" s="9" customFormat="1" ht="12.75" customHeight="1" x14ac:dyDescent="0.25">
      <c r="I106"/>
    </row>
    <row r="107" spans="9:9" s="9" customFormat="1" ht="12.75" customHeight="1" x14ac:dyDescent="0.25">
      <c r="I107"/>
    </row>
    <row r="108" spans="9:9" s="9" customFormat="1" ht="12.75" customHeight="1" x14ac:dyDescent="0.25">
      <c r="I108"/>
    </row>
    <row r="109" spans="9:9" s="9" customFormat="1" ht="12.75" customHeight="1" x14ac:dyDescent="0.25">
      <c r="I109"/>
    </row>
    <row r="110" spans="9:9" s="9" customFormat="1" ht="12.75" customHeight="1" x14ac:dyDescent="0.25">
      <c r="I110"/>
    </row>
    <row r="111" spans="9:9" s="9" customFormat="1" ht="12.75" customHeight="1" x14ac:dyDescent="0.25">
      <c r="I111"/>
    </row>
    <row r="112" spans="9:9" s="9" customFormat="1" ht="12.75" customHeight="1" x14ac:dyDescent="0.25">
      <c r="I112"/>
    </row>
    <row r="113" spans="9:9" s="9" customFormat="1" ht="12.75" customHeight="1" x14ac:dyDescent="0.25">
      <c r="I113"/>
    </row>
    <row r="114" spans="9:9" s="9" customFormat="1" ht="12.75" customHeight="1" x14ac:dyDescent="0.25">
      <c r="I114"/>
    </row>
    <row r="115" spans="9:9" s="9" customFormat="1" ht="12.75" customHeight="1" x14ac:dyDescent="0.25">
      <c r="I115"/>
    </row>
    <row r="116" spans="9:9" s="9" customFormat="1" ht="12.75" customHeight="1" x14ac:dyDescent="0.25">
      <c r="I116"/>
    </row>
    <row r="117" spans="9:9" s="9" customFormat="1" ht="12.75" customHeight="1" x14ac:dyDescent="0.25">
      <c r="I117"/>
    </row>
    <row r="118" spans="9:9" s="9" customFormat="1" ht="12.75" customHeight="1" x14ac:dyDescent="0.25">
      <c r="I118"/>
    </row>
    <row r="119" spans="9:9" s="9" customFormat="1" ht="12.75" customHeight="1" x14ac:dyDescent="0.25">
      <c r="I119"/>
    </row>
    <row r="120" spans="9:9" s="9" customFormat="1" ht="12.75" customHeight="1" x14ac:dyDescent="0.25">
      <c r="I120"/>
    </row>
    <row r="121" spans="9:9" s="9" customFormat="1" ht="12.75" customHeight="1" x14ac:dyDescent="0.25">
      <c r="I121"/>
    </row>
    <row r="122" spans="9:9" s="9" customFormat="1" ht="12.75" customHeight="1" x14ac:dyDescent="0.25">
      <c r="I122"/>
    </row>
    <row r="123" spans="9:9" s="9" customFormat="1" ht="12.75" customHeight="1" x14ac:dyDescent="0.25">
      <c r="I123"/>
    </row>
    <row r="124" spans="9:9" s="9" customFormat="1" ht="12.75" customHeight="1" x14ac:dyDescent="0.25">
      <c r="I124"/>
    </row>
    <row r="125" spans="9:9" s="9" customFormat="1" ht="12.75" customHeight="1" x14ac:dyDescent="0.25">
      <c r="I125"/>
    </row>
    <row r="126" spans="9:9" s="9" customFormat="1" ht="12.75" customHeight="1" x14ac:dyDescent="0.25">
      <c r="I126"/>
    </row>
    <row r="127" spans="9:9" s="9" customFormat="1" ht="12.75" customHeight="1" x14ac:dyDescent="0.25">
      <c r="I127"/>
    </row>
    <row r="128" spans="9:9" s="9" customFormat="1" ht="12.75" customHeight="1" x14ac:dyDescent="0.25">
      <c r="I128"/>
    </row>
    <row r="129" spans="9:9" s="9" customFormat="1" ht="12.75" customHeight="1" x14ac:dyDescent="0.25">
      <c r="I129"/>
    </row>
    <row r="130" spans="9:9" s="9" customFormat="1" ht="12.75" customHeight="1" x14ac:dyDescent="0.25">
      <c r="I130"/>
    </row>
    <row r="131" spans="9:9" s="9" customFormat="1" ht="12.75" customHeight="1" x14ac:dyDescent="0.25">
      <c r="I131"/>
    </row>
    <row r="132" spans="9:9" s="9" customFormat="1" ht="12.75" customHeight="1" x14ac:dyDescent="0.25">
      <c r="I132"/>
    </row>
    <row r="133" spans="9:9" s="9" customFormat="1" ht="12.75" customHeight="1" x14ac:dyDescent="0.25">
      <c r="I133"/>
    </row>
    <row r="134" spans="9:9" s="9" customFormat="1" ht="12.75" customHeight="1" x14ac:dyDescent="0.25">
      <c r="I134"/>
    </row>
    <row r="135" spans="9:9" s="9" customFormat="1" ht="12.75" customHeight="1" x14ac:dyDescent="0.25">
      <c r="I135"/>
    </row>
    <row r="136" spans="9:9" s="9" customFormat="1" ht="12.75" customHeight="1" x14ac:dyDescent="0.25">
      <c r="I136"/>
    </row>
    <row r="137" spans="9:9" s="9" customFormat="1" ht="12.75" customHeight="1" x14ac:dyDescent="0.25">
      <c r="I137"/>
    </row>
    <row r="138" spans="9:9" s="9" customFormat="1" ht="12.75" customHeight="1" x14ac:dyDescent="0.25">
      <c r="I138"/>
    </row>
    <row r="139" spans="9:9" s="9" customFormat="1" ht="12.75" customHeight="1" x14ac:dyDescent="0.25">
      <c r="I139"/>
    </row>
    <row r="140" spans="9:9" s="9" customFormat="1" ht="12.75" customHeight="1" x14ac:dyDescent="0.25">
      <c r="I140"/>
    </row>
    <row r="141" spans="9:9" s="9" customFormat="1" ht="12.75" customHeight="1" x14ac:dyDescent="0.25">
      <c r="I141"/>
    </row>
    <row r="142" spans="9:9" s="9" customFormat="1" ht="12.75" customHeight="1" x14ac:dyDescent="0.25">
      <c r="I142"/>
    </row>
    <row r="143" spans="9:9" s="9" customFormat="1" ht="12.75" customHeight="1" x14ac:dyDescent="0.25">
      <c r="I143"/>
    </row>
    <row r="144" spans="9:9" s="9" customFormat="1" ht="12.75" customHeight="1" x14ac:dyDescent="0.25">
      <c r="I144"/>
    </row>
    <row r="145" spans="9:9" s="9" customFormat="1" ht="12.75" customHeight="1" x14ac:dyDescent="0.25">
      <c r="I145"/>
    </row>
    <row r="146" spans="9:9" s="9" customFormat="1" ht="12.75" customHeight="1" x14ac:dyDescent="0.25">
      <c r="I146"/>
    </row>
    <row r="147" spans="9:9" s="9" customFormat="1" ht="12.75" customHeight="1" x14ac:dyDescent="0.25">
      <c r="I147"/>
    </row>
    <row r="148" spans="9:9" s="9" customFormat="1" ht="12.75" customHeight="1" x14ac:dyDescent="0.25">
      <c r="I148"/>
    </row>
    <row r="149" spans="9:9" s="9" customFormat="1" ht="12.75" customHeight="1" x14ac:dyDescent="0.25">
      <c r="I149"/>
    </row>
    <row r="150" spans="9:9" s="9" customFormat="1" ht="12.75" customHeight="1" x14ac:dyDescent="0.25">
      <c r="I150"/>
    </row>
    <row r="151" spans="9:9" s="9" customFormat="1" ht="12.75" customHeight="1" x14ac:dyDescent="0.25">
      <c r="I151"/>
    </row>
    <row r="152" spans="9:9" s="9" customFormat="1" ht="12.75" customHeight="1" x14ac:dyDescent="0.25">
      <c r="I152"/>
    </row>
    <row r="153" spans="9:9" s="9" customFormat="1" ht="12.75" customHeight="1" x14ac:dyDescent="0.25">
      <c r="I153"/>
    </row>
    <row r="154" spans="9:9" s="9" customFormat="1" ht="12.75" customHeight="1" x14ac:dyDescent="0.25">
      <c r="I154"/>
    </row>
    <row r="155" spans="9:9" s="9" customFormat="1" ht="12.75" customHeight="1" x14ac:dyDescent="0.25">
      <c r="I155"/>
    </row>
    <row r="156" spans="9:9" s="9" customFormat="1" ht="12.75" customHeight="1" x14ac:dyDescent="0.25">
      <c r="I156"/>
    </row>
    <row r="157" spans="9:9" s="9" customFormat="1" ht="12.75" customHeight="1" x14ac:dyDescent="0.25">
      <c r="I157"/>
    </row>
    <row r="158" spans="9:9" s="9" customFormat="1" ht="12.75" customHeight="1" x14ac:dyDescent="0.25">
      <c r="I158"/>
    </row>
    <row r="159" spans="9:9" s="9" customFormat="1" ht="12.75" customHeight="1" x14ac:dyDescent="0.25">
      <c r="I159"/>
    </row>
    <row r="160" spans="9:9" s="9" customFormat="1" ht="12.75" customHeight="1" x14ac:dyDescent="0.25">
      <c r="I160"/>
    </row>
    <row r="161" spans="9:9" s="9" customFormat="1" ht="12.75" customHeight="1" x14ac:dyDescent="0.25">
      <c r="I161"/>
    </row>
    <row r="162" spans="9:9" s="9" customFormat="1" ht="12.75" customHeight="1" x14ac:dyDescent="0.25">
      <c r="I162"/>
    </row>
    <row r="163" spans="9:9" s="9" customFormat="1" ht="12.75" customHeight="1" x14ac:dyDescent="0.25">
      <c r="I163"/>
    </row>
    <row r="164" spans="9:9" s="9" customFormat="1" ht="12.75" customHeight="1" x14ac:dyDescent="0.25">
      <c r="I164"/>
    </row>
    <row r="165" spans="9:9" s="9" customFormat="1" ht="12.75" customHeight="1" x14ac:dyDescent="0.25">
      <c r="I165"/>
    </row>
    <row r="166" spans="9:9" s="9" customFormat="1" ht="12.75" customHeight="1" x14ac:dyDescent="0.25">
      <c r="I166"/>
    </row>
    <row r="167" spans="9:9" s="9" customFormat="1" ht="12.75" customHeight="1" x14ac:dyDescent="0.25">
      <c r="I167"/>
    </row>
    <row r="168" spans="9:9" s="9" customFormat="1" ht="12.75" customHeight="1" x14ac:dyDescent="0.25">
      <c r="I168"/>
    </row>
    <row r="169" spans="9:9" s="9" customFormat="1" ht="12.75" customHeight="1" x14ac:dyDescent="0.25">
      <c r="I169"/>
    </row>
    <row r="170" spans="9:9" s="9" customFormat="1" ht="12.75" customHeight="1" x14ac:dyDescent="0.25">
      <c r="I170"/>
    </row>
    <row r="171" spans="9:9" s="9" customFormat="1" ht="12.75" customHeight="1" x14ac:dyDescent="0.25">
      <c r="I171"/>
    </row>
    <row r="172" spans="9:9" s="9" customFormat="1" ht="12.75" customHeight="1" x14ac:dyDescent="0.25">
      <c r="I172"/>
    </row>
    <row r="173" spans="9:9" s="9" customFormat="1" ht="12.75" customHeight="1" x14ac:dyDescent="0.25">
      <c r="I173"/>
    </row>
    <row r="174" spans="9:9" s="9" customFormat="1" ht="12.75" customHeight="1" x14ac:dyDescent="0.25">
      <c r="I174"/>
    </row>
    <row r="175" spans="9:9" s="9" customFormat="1" ht="12.75" customHeight="1" x14ac:dyDescent="0.25">
      <c r="I175"/>
    </row>
    <row r="176" spans="9:9" s="9" customFormat="1" ht="12.75" customHeight="1" x14ac:dyDescent="0.25">
      <c r="I176"/>
    </row>
    <row r="177" spans="9:9" s="9" customFormat="1" ht="12.75" customHeight="1" x14ac:dyDescent="0.25">
      <c r="I177"/>
    </row>
    <row r="178" spans="9:9" s="9" customFormat="1" ht="12.75" customHeight="1" x14ac:dyDescent="0.25">
      <c r="I178"/>
    </row>
    <row r="179" spans="9:9" s="9" customFormat="1" ht="12.75" customHeight="1" x14ac:dyDescent="0.25">
      <c r="I179"/>
    </row>
    <row r="180" spans="9:9" s="9" customFormat="1" ht="12.75" customHeight="1" x14ac:dyDescent="0.25">
      <c r="I180"/>
    </row>
    <row r="181" spans="9:9" s="9" customFormat="1" ht="12.75" customHeight="1" x14ac:dyDescent="0.25">
      <c r="I181"/>
    </row>
    <row r="182" spans="9:9" s="9" customFormat="1" ht="12.75" customHeight="1" x14ac:dyDescent="0.25">
      <c r="I182"/>
    </row>
    <row r="183" spans="9:9" s="9" customFormat="1" ht="12.75" customHeight="1" x14ac:dyDescent="0.25">
      <c r="I183"/>
    </row>
    <row r="184" spans="9:9" s="9" customFormat="1" ht="12.75" customHeight="1" x14ac:dyDescent="0.25">
      <c r="I184"/>
    </row>
    <row r="185" spans="9:9" s="9" customFormat="1" ht="12.75" customHeight="1" x14ac:dyDescent="0.25">
      <c r="I185"/>
    </row>
    <row r="186" spans="9:9" s="9" customFormat="1" ht="12.75" customHeight="1" x14ac:dyDescent="0.25">
      <c r="I186"/>
    </row>
    <row r="187" spans="9:9" s="9" customFormat="1" ht="12.75" customHeight="1" x14ac:dyDescent="0.25">
      <c r="I187"/>
    </row>
    <row r="188" spans="9:9" s="9" customFormat="1" ht="12.75" customHeight="1" x14ac:dyDescent="0.25">
      <c r="I188"/>
    </row>
    <row r="189" spans="9:9" s="9" customFormat="1" ht="12.75" customHeight="1" x14ac:dyDescent="0.25">
      <c r="I189"/>
    </row>
    <row r="190" spans="9:9" s="9" customFormat="1" ht="12.75" customHeight="1" x14ac:dyDescent="0.25">
      <c r="I190"/>
    </row>
    <row r="191" spans="9:9" s="9" customFormat="1" ht="12.75" customHeight="1" x14ac:dyDescent="0.25">
      <c r="I191"/>
    </row>
    <row r="192" spans="9:9" s="9" customFormat="1" ht="12.75" customHeight="1" x14ac:dyDescent="0.25">
      <c r="I192"/>
    </row>
    <row r="193" spans="9:9" s="9" customFormat="1" ht="12.75" customHeight="1" x14ac:dyDescent="0.25">
      <c r="I193"/>
    </row>
    <row r="194" spans="9:9" s="9" customFormat="1" ht="12.75" customHeight="1" x14ac:dyDescent="0.25">
      <c r="I194"/>
    </row>
    <row r="195" spans="9:9" s="9" customFormat="1" ht="12.75" customHeight="1" x14ac:dyDescent="0.25">
      <c r="I195"/>
    </row>
    <row r="196" spans="9:9" s="9" customFormat="1" ht="12.75" customHeight="1" x14ac:dyDescent="0.25">
      <c r="I196"/>
    </row>
    <row r="197" spans="9:9" s="9" customFormat="1" ht="12.75" customHeight="1" x14ac:dyDescent="0.25">
      <c r="I197"/>
    </row>
    <row r="198" spans="9:9" s="9" customFormat="1" ht="12.75" customHeight="1" x14ac:dyDescent="0.25">
      <c r="I198"/>
    </row>
    <row r="199" spans="9:9" s="9" customFormat="1" ht="12.75" customHeight="1" x14ac:dyDescent="0.25">
      <c r="I199"/>
    </row>
  </sheetData>
  <mergeCells count="12">
    <mergeCell ref="I32:J32"/>
    <mergeCell ref="A1:B1"/>
    <mergeCell ref="J2:M2"/>
    <mergeCell ref="I7:J7"/>
    <mergeCell ref="I8:J8"/>
    <mergeCell ref="I9:J9"/>
    <mergeCell ref="I10:J10"/>
    <mergeCell ref="I11:J11"/>
    <mergeCell ref="I18:J18"/>
    <mergeCell ref="I19:J19"/>
    <mergeCell ref="I24:J24"/>
    <mergeCell ref="I31:J31"/>
  </mergeCells>
  <pageMargins left="0.7" right="0.7" top="0.78740157499999996" bottom="0.78740157499999996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199"/>
  <sheetViews>
    <sheetView zoomScale="120" zoomScaleNormal="120" workbookViewId="0">
      <selection sqref="A1:B1"/>
    </sheetView>
  </sheetViews>
  <sheetFormatPr baseColWidth="10" defaultRowHeight="15" x14ac:dyDescent="0.25"/>
  <cols>
    <col min="1" max="1" width="8.42578125" customWidth="1"/>
    <col min="4" max="4" width="8.42578125" customWidth="1"/>
    <col min="6" max="6" width="1.7109375" customWidth="1"/>
    <col min="7" max="7" width="16.140625" customWidth="1"/>
    <col min="8" max="8" width="14.5703125" customWidth="1"/>
    <col min="10" max="10" width="11.42578125" customWidth="1"/>
  </cols>
  <sheetData>
    <row r="1" spans="1:13" ht="12.75" customHeight="1" x14ac:dyDescent="0.25">
      <c r="A1" s="41" t="s">
        <v>0</v>
      </c>
      <c r="B1" s="41"/>
      <c r="C1" s="1"/>
      <c r="D1" s="1"/>
      <c r="E1" s="1"/>
      <c r="F1" s="1"/>
      <c r="G1" s="26"/>
      <c r="H1" s="1"/>
      <c r="I1" s="1"/>
      <c r="J1" s="1"/>
      <c r="K1" s="1"/>
      <c r="L1" s="2"/>
      <c r="M1" s="2"/>
    </row>
    <row r="2" spans="1:13" ht="12.75" customHeight="1" x14ac:dyDescent="0.25">
      <c r="B2" s="1"/>
      <c r="C2" s="1"/>
      <c r="D2" s="1"/>
      <c r="E2" s="1"/>
      <c r="F2" s="1"/>
      <c r="G2" s="1"/>
      <c r="H2" s="1"/>
      <c r="I2" s="1"/>
      <c r="J2" s="1"/>
      <c r="K2" s="1"/>
      <c r="L2" s="2"/>
      <c r="M2" s="2"/>
    </row>
    <row r="3" spans="1:13" s="9" customFormat="1" ht="12.75" customHeight="1" x14ac:dyDescent="0.25">
      <c r="A3" s="5" t="s">
        <v>2</v>
      </c>
      <c r="B3" s="6" t="s">
        <v>3</v>
      </c>
      <c r="C3" s="6" t="s">
        <v>4</v>
      </c>
      <c r="D3" s="5" t="s">
        <v>5</v>
      </c>
      <c r="E3" s="7" t="s">
        <v>6</v>
      </c>
      <c r="F3" s="8"/>
      <c r="G3" s="44" t="s">
        <v>1</v>
      </c>
      <c r="H3" s="45"/>
      <c r="I3" s="15" t="s">
        <v>5</v>
      </c>
      <c r="J3" s="8"/>
      <c r="K3" s="14"/>
    </row>
    <row r="4" spans="1:13" s="9" customFormat="1" ht="12.75" customHeight="1" x14ac:dyDescent="0.25">
      <c r="A4" s="10">
        <v>611</v>
      </c>
      <c r="B4" s="11" t="s">
        <v>7</v>
      </c>
      <c r="C4" s="11" t="s">
        <v>8</v>
      </c>
      <c r="D4" s="12" t="s">
        <v>9</v>
      </c>
      <c r="E4" s="13">
        <v>2675</v>
      </c>
      <c r="F4" s="14"/>
      <c r="G4" s="44"/>
      <c r="H4" s="44"/>
      <c r="I4" s="16" t="s">
        <v>13</v>
      </c>
      <c r="J4" s="8"/>
      <c r="K4" s="14"/>
    </row>
    <row r="5" spans="1:13" s="9" customFormat="1" ht="12.75" customHeight="1" x14ac:dyDescent="0.25">
      <c r="A5" s="10">
        <v>215</v>
      </c>
      <c r="B5" s="11" t="s">
        <v>10</v>
      </c>
      <c r="C5" s="11" t="s">
        <v>11</v>
      </c>
      <c r="D5" s="12" t="s">
        <v>12</v>
      </c>
      <c r="E5" s="13">
        <v>2852</v>
      </c>
      <c r="F5" s="8"/>
      <c r="G5" s="14"/>
      <c r="H5" s="14"/>
      <c r="I5" s="8"/>
      <c r="J5" s="8"/>
      <c r="K5" s="8"/>
    </row>
    <row r="6" spans="1:13" s="9" customFormat="1" ht="12.75" customHeight="1" x14ac:dyDescent="0.25">
      <c r="A6" s="10">
        <v>387</v>
      </c>
      <c r="B6" s="11" t="s">
        <v>14</v>
      </c>
      <c r="C6" s="11" t="s">
        <v>15</v>
      </c>
      <c r="D6" s="12" t="s">
        <v>12</v>
      </c>
      <c r="E6" s="13">
        <v>1911</v>
      </c>
      <c r="F6" s="8"/>
      <c r="G6" s="14"/>
      <c r="H6" s="14"/>
      <c r="I6" s="8"/>
      <c r="J6" s="8"/>
      <c r="K6" s="8"/>
    </row>
    <row r="7" spans="1:13" s="9" customFormat="1" ht="12.75" customHeight="1" x14ac:dyDescent="0.25">
      <c r="A7" s="10">
        <v>420</v>
      </c>
      <c r="B7" s="11" t="s">
        <v>16</v>
      </c>
      <c r="C7" s="11" t="s">
        <v>17</v>
      </c>
      <c r="D7" s="12" t="s">
        <v>9</v>
      </c>
      <c r="E7" s="13">
        <v>2846</v>
      </c>
      <c r="F7" s="14"/>
      <c r="G7" s="27" t="s">
        <v>64</v>
      </c>
      <c r="H7" s="14"/>
      <c r="I7" s="28"/>
      <c r="J7" s="14"/>
      <c r="K7" s="14"/>
    </row>
    <row r="8" spans="1:13" s="9" customFormat="1" ht="12.75" customHeight="1" x14ac:dyDescent="0.25">
      <c r="A8" s="10">
        <v>110</v>
      </c>
      <c r="B8" s="11" t="s">
        <v>19</v>
      </c>
      <c r="C8" s="14" t="s">
        <v>20</v>
      </c>
      <c r="D8" s="12" t="s">
        <v>21</v>
      </c>
      <c r="E8" s="13">
        <v>2499</v>
      </c>
      <c r="F8" s="14"/>
      <c r="G8" s="27"/>
      <c r="H8" s="14"/>
      <c r="I8" s="14"/>
      <c r="J8" s="14"/>
      <c r="K8" s="14"/>
    </row>
    <row r="9" spans="1:13" s="9" customFormat="1" ht="12.75" customHeight="1" x14ac:dyDescent="0.25">
      <c r="A9" s="10">
        <v>348</v>
      </c>
      <c r="B9" s="11" t="s">
        <v>23</v>
      </c>
      <c r="C9" s="11" t="s">
        <v>24</v>
      </c>
      <c r="D9" s="12" t="s">
        <v>21</v>
      </c>
      <c r="E9" s="13">
        <v>2499</v>
      </c>
      <c r="F9" s="14"/>
      <c r="G9" s="27" t="s">
        <v>65</v>
      </c>
      <c r="H9" s="14"/>
      <c r="I9" s="29"/>
      <c r="J9" s="8"/>
      <c r="K9" s="8"/>
    </row>
    <row r="10" spans="1:13" s="9" customFormat="1" ht="12.75" customHeight="1" x14ac:dyDescent="0.25">
      <c r="A10" s="10">
        <v>602</v>
      </c>
      <c r="B10" s="11" t="s">
        <v>26</v>
      </c>
      <c r="C10" s="11" t="s">
        <v>27</v>
      </c>
      <c r="D10" s="12" t="s">
        <v>13</v>
      </c>
      <c r="E10" s="13">
        <v>3410</v>
      </c>
      <c r="F10" s="8"/>
      <c r="G10" s="27"/>
      <c r="H10" s="14"/>
      <c r="I10" s="30"/>
      <c r="J10" s="8"/>
      <c r="K10" s="8"/>
    </row>
    <row r="11" spans="1:13" s="9" customFormat="1" ht="12.75" customHeight="1" x14ac:dyDescent="0.25">
      <c r="A11" s="10">
        <v>341</v>
      </c>
      <c r="B11" s="11" t="s">
        <v>29</v>
      </c>
      <c r="C11" s="11" t="s">
        <v>30</v>
      </c>
      <c r="D11" s="12" t="s">
        <v>13</v>
      </c>
      <c r="E11" s="13">
        <v>2411</v>
      </c>
      <c r="F11" s="8"/>
      <c r="G11" s="27" t="s">
        <v>66</v>
      </c>
      <c r="H11" s="14"/>
      <c r="I11" s="29"/>
      <c r="J11" s="8"/>
      <c r="K11" s="8"/>
    </row>
    <row r="12" spans="1:13" s="9" customFormat="1" ht="12.75" customHeight="1" x14ac:dyDescent="0.25">
      <c r="A12" s="10">
        <v>248</v>
      </c>
      <c r="B12" s="11" t="s">
        <v>32</v>
      </c>
      <c r="C12" s="11" t="s">
        <v>27</v>
      </c>
      <c r="D12" s="12" t="s">
        <v>33</v>
      </c>
      <c r="E12" s="13">
        <v>1999</v>
      </c>
      <c r="F12" s="8"/>
      <c r="G12" s="27"/>
      <c r="H12" s="14"/>
      <c r="I12" s="30"/>
      <c r="J12" s="8"/>
      <c r="K12" s="8"/>
    </row>
    <row r="13" spans="1:13" s="9" customFormat="1" ht="12.75" customHeight="1" x14ac:dyDescent="0.25">
      <c r="A13" s="10">
        <v>542</v>
      </c>
      <c r="B13" s="11" t="s">
        <v>34</v>
      </c>
      <c r="C13" s="11" t="s">
        <v>35</v>
      </c>
      <c r="D13" s="12" t="s">
        <v>36</v>
      </c>
      <c r="E13" s="13">
        <v>2146</v>
      </c>
      <c r="F13" s="8"/>
      <c r="G13" s="27" t="s">
        <v>67</v>
      </c>
      <c r="H13" s="14"/>
      <c r="I13" s="29"/>
      <c r="J13" s="8"/>
      <c r="K13" s="8"/>
    </row>
    <row r="14" spans="1:13" s="9" customFormat="1" ht="12.75" customHeight="1" x14ac:dyDescent="0.25">
      <c r="A14" s="10">
        <v>568</v>
      </c>
      <c r="B14" s="11" t="s">
        <v>37</v>
      </c>
      <c r="C14" s="11" t="s">
        <v>38</v>
      </c>
      <c r="D14" s="12" t="s">
        <v>36</v>
      </c>
      <c r="E14" s="13">
        <v>2058</v>
      </c>
      <c r="F14" s="8"/>
      <c r="G14" s="27" t="s">
        <v>68</v>
      </c>
      <c r="H14" s="14"/>
      <c r="I14" s="31"/>
      <c r="J14" s="8"/>
      <c r="K14" s="8"/>
    </row>
    <row r="15" spans="1:13" s="9" customFormat="1" ht="12.75" customHeight="1" x14ac:dyDescent="0.25">
      <c r="A15" s="10">
        <v>438</v>
      </c>
      <c r="B15" s="11" t="s">
        <v>39</v>
      </c>
      <c r="C15" s="11" t="s">
        <v>40</v>
      </c>
      <c r="D15" s="12" t="s">
        <v>9</v>
      </c>
      <c r="E15" s="13">
        <v>3646</v>
      </c>
      <c r="F15" s="8"/>
      <c r="G15" s="27" t="s">
        <v>69</v>
      </c>
      <c r="H15" s="14"/>
      <c r="I15" s="31"/>
      <c r="J15" s="8"/>
      <c r="K15" s="8"/>
    </row>
    <row r="16" spans="1:13" s="9" customFormat="1" ht="12.75" customHeight="1" x14ac:dyDescent="0.25">
      <c r="A16" s="10">
        <v>600</v>
      </c>
      <c r="B16" s="11" t="s">
        <v>41</v>
      </c>
      <c r="C16" s="11" t="s">
        <v>42</v>
      </c>
      <c r="D16" s="12" t="s">
        <v>36</v>
      </c>
      <c r="E16" s="13">
        <v>2093</v>
      </c>
      <c r="F16" s="8"/>
      <c r="G16" s="14"/>
      <c r="H16" s="14"/>
      <c r="I16" s="14"/>
      <c r="J16" s="14"/>
      <c r="K16" s="14"/>
      <c r="L16" s="20"/>
      <c r="M16" s="20"/>
    </row>
    <row r="17" spans="1:13" s="9" customFormat="1" ht="12.75" customHeight="1" x14ac:dyDescent="0.25">
      <c r="A17" s="10">
        <v>612</v>
      </c>
      <c r="B17" s="11" t="s">
        <v>43</v>
      </c>
      <c r="C17" s="11" t="s">
        <v>8</v>
      </c>
      <c r="D17" s="12" t="s">
        <v>12</v>
      </c>
      <c r="E17" s="13">
        <v>1646</v>
      </c>
      <c r="F17" s="8"/>
      <c r="G17" s="44" t="s">
        <v>1</v>
      </c>
      <c r="H17" s="44"/>
      <c r="I17" s="22" t="s">
        <v>5</v>
      </c>
      <c r="J17" s="23" t="s">
        <v>6</v>
      </c>
      <c r="K17" s="14"/>
      <c r="L17" s="20"/>
      <c r="M17" s="20"/>
    </row>
    <row r="18" spans="1:13" s="9" customFormat="1" ht="12.75" customHeight="1" x14ac:dyDescent="0.25">
      <c r="A18" s="10">
        <v>298</v>
      </c>
      <c r="B18" s="11" t="s">
        <v>44</v>
      </c>
      <c r="C18" s="11" t="s">
        <v>11</v>
      </c>
      <c r="D18" s="12" t="s">
        <v>12</v>
      </c>
      <c r="E18" s="13">
        <v>2234</v>
      </c>
      <c r="F18" s="8"/>
      <c r="G18" s="44"/>
      <c r="H18" s="44"/>
      <c r="I18" s="24" t="s">
        <v>13</v>
      </c>
      <c r="J18" s="24" t="s">
        <v>52</v>
      </c>
      <c r="K18" s="14"/>
      <c r="L18" s="20"/>
      <c r="M18" s="20"/>
    </row>
    <row r="19" spans="1:13" s="9" customFormat="1" ht="12.75" customHeight="1" x14ac:dyDescent="0.25">
      <c r="A19" s="10">
        <v>608</v>
      </c>
      <c r="B19" s="11" t="s">
        <v>45</v>
      </c>
      <c r="C19" s="11" t="s">
        <v>46</v>
      </c>
      <c r="D19" s="12" t="s">
        <v>13</v>
      </c>
      <c r="E19" s="13">
        <v>1588</v>
      </c>
      <c r="F19" s="8"/>
      <c r="G19" s="44"/>
      <c r="H19" s="44"/>
      <c r="I19" s="24" t="s">
        <v>12</v>
      </c>
      <c r="J19" s="24" t="s">
        <v>52</v>
      </c>
      <c r="K19" s="14"/>
      <c r="L19" s="20"/>
      <c r="M19" s="20"/>
    </row>
    <row r="20" spans="1:13" s="9" customFormat="1" ht="12.75" customHeight="1" x14ac:dyDescent="0.25">
      <c r="A20" s="10">
        <v>422</v>
      </c>
      <c r="B20" s="11" t="s">
        <v>47</v>
      </c>
      <c r="C20" s="11" t="s">
        <v>48</v>
      </c>
      <c r="D20" s="12" t="s">
        <v>13</v>
      </c>
      <c r="E20" s="13">
        <v>2293</v>
      </c>
      <c r="F20" s="8"/>
      <c r="I20" s="20"/>
      <c r="J20" s="20"/>
      <c r="K20" s="14"/>
      <c r="L20" s="20"/>
      <c r="M20" s="20"/>
    </row>
    <row r="21" spans="1:13" s="9" customFormat="1" ht="12.75" customHeight="1" x14ac:dyDescent="0.25">
      <c r="A21" s="10">
        <v>560</v>
      </c>
      <c r="B21" s="11" t="s">
        <v>49</v>
      </c>
      <c r="C21" s="11" t="s">
        <v>48</v>
      </c>
      <c r="D21" s="12" t="s">
        <v>33</v>
      </c>
      <c r="E21" s="13">
        <v>1929</v>
      </c>
      <c r="F21" s="8"/>
      <c r="G21" s="27" t="s">
        <v>70</v>
      </c>
      <c r="I21" s="32"/>
      <c r="J21" s="20"/>
      <c r="K21" s="14"/>
      <c r="L21" s="20"/>
      <c r="M21" s="20"/>
    </row>
    <row r="22" spans="1:13" s="9" customFormat="1" ht="12.75" customHeight="1" x14ac:dyDescent="0.25">
      <c r="A22" s="10">
        <v>561</v>
      </c>
      <c r="B22" s="11" t="s">
        <v>50</v>
      </c>
      <c r="C22" s="11" t="s">
        <v>51</v>
      </c>
      <c r="D22" s="12" t="s">
        <v>33</v>
      </c>
      <c r="E22" s="13">
        <v>1952</v>
      </c>
      <c r="F22" s="8"/>
      <c r="G22" s="27"/>
      <c r="I22" s="20"/>
      <c r="J22" s="20"/>
      <c r="K22" s="14"/>
      <c r="L22" s="20"/>
      <c r="M22" s="20"/>
    </row>
    <row r="23" spans="1:13" s="9" customFormat="1" ht="12.75" customHeight="1" x14ac:dyDescent="0.25">
      <c r="A23" s="10">
        <v>244</v>
      </c>
      <c r="B23" s="11" t="s">
        <v>53</v>
      </c>
      <c r="C23" s="11" t="s">
        <v>54</v>
      </c>
      <c r="D23" s="12" t="s">
        <v>13</v>
      </c>
      <c r="E23" s="13">
        <v>3428</v>
      </c>
      <c r="F23" s="8"/>
      <c r="G23" s="27" t="s">
        <v>71</v>
      </c>
      <c r="I23" s="33"/>
      <c r="J23" s="20"/>
      <c r="K23" s="14"/>
      <c r="L23" s="20"/>
      <c r="M23" s="20"/>
    </row>
    <row r="24" spans="1:13" s="9" customFormat="1" ht="12.75" customHeight="1" x14ac:dyDescent="0.25">
      <c r="A24" s="10">
        <v>317</v>
      </c>
      <c r="B24" s="11" t="s">
        <v>53</v>
      </c>
      <c r="C24" s="11" t="s">
        <v>55</v>
      </c>
      <c r="D24" s="12" t="s">
        <v>9</v>
      </c>
      <c r="E24" s="13">
        <v>2893</v>
      </c>
      <c r="F24" s="8"/>
      <c r="G24" s="27"/>
      <c r="I24" s="20"/>
      <c r="J24" s="20"/>
      <c r="K24" s="14"/>
      <c r="L24" s="20"/>
      <c r="M24" s="20"/>
    </row>
    <row r="25" spans="1:13" s="9" customFormat="1" ht="12.75" customHeight="1" x14ac:dyDescent="0.25">
      <c r="A25" s="10">
        <v>490</v>
      </c>
      <c r="B25" s="11" t="s">
        <v>56</v>
      </c>
      <c r="C25" s="11" t="s">
        <v>57</v>
      </c>
      <c r="D25" s="12" t="s">
        <v>9</v>
      </c>
      <c r="E25" s="13">
        <v>2605</v>
      </c>
      <c r="F25" s="8"/>
      <c r="G25" s="27" t="s">
        <v>66</v>
      </c>
      <c r="I25" s="33"/>
      <c r="J25" s="20"/>
      <c r="K25" s="14"/>
      <c r="L25" s="20"/>
      <c r="M25" s="20"/>
    </row>
    <row r="26" spans="1:13" s="9" customFormat="1" ht="12.75" customHeight="1" x14ac:dyDescent="0.25">
      <c r="A26" s="10">
        <v>567</v>
      </c>
      <c r="B26" s="11" t="s">
        <v>58</v>
      </c>
      <c r="C26" s="11" t="s">
        <v>59</v>
      </c>
      <c r="D26" s="12" t="s">
        <v>12</v>
      </c>
      <c r="E26" s="13">
        <v>2246</v>
      </c>
      <c r="F26" s="8"/>
      <c r="G26" s="27"/>
      <c r="I26" s="20"/>
      <c r="J26" s="20"/>
      <c r="K26" s="14"/>
      <c r="L26" s="20"/>
      <c r="M26" s="20"/>
    </row>
    <row r="27" spans="1:13" s="9" customFormat="1" ht="12.75" customHeight="1" x14ac:dyDescent="0.25">
      <c r="A27" s="10">
        <v>466</v>
      </c>
      <c r="B27" s="11" t="s">
        <v>60</v>
      </c>
      <c r="C27" s="11" t="s">
        <v>61</v>
      </c>
      <c r="D27" s="12" t="s">
        <v>12</v>
      </c>
      <c r="E27" s="13">
        <v>2323</v>
      </c>
      <c r="F27" s="8"/>
      <c r="G27" s="27" t="s">
        <v>67</v>
      </c>
      <c r="I27" s="33"/>
      <c r="J27" s="20"/>
      <c r="K27" s="8"/>
      <c r="L27" s="20"/>
      <c r="M27" s="20"/>
    </row>
    <row r="28" spans="1:13" s="9" customFormat="1" ht="12.75" customHeight="1" x14ac:dyDescent="0.25">
      <c r="A28" s="10">
        <v>604</v>
      </c>
      <c r="B28" s="11" t="s">
        <v>62</v>
      </c>
      <c r="C28" s="11" t="s">
        <v>63</v>
      </c>
      <c r="D28" s="12" t="s">
        <v>33</v>
      </c>
      <c r="E28" s="13">
        <v>1882</v>
      </c>
      <c r="F28" s="8"/>
      <c r="G28" s="27" t="s">
        <v>68</v>
      </c>
      <c r="I28" s="33"/>
      <c r="J28" s="20"/>
      <c r="K28" s="8"/>
      <c r="L28" s="20"/>
      <c r="M28" s="20"/>
    </row>
    <row r="29" spans="1:13" s="9" customFormat="1" ht="12.75" customHeight="1" x14ac:dyDescent="0.25">
      <c r="A29" s="8"/>
      <c r="B29" s="14"/>
      <c r="C29" s="14"/>
      <c r="D29" s="14"/>
      <c r="E29" s="14"/>
      <c r="F29" s="8"/>
      <c r="G29" s="27" t="s">
        <v>69</v>
      </c>
      <c r="I29" s="33"/>
      <c r="J29" s="20"/>
      <c r="K29" s="8"/>
      <c r="L29" s="20"/>
      <c r="M29" s="20"/>
    </row>
    <row r="30" spans="1:13" s="9" customFormat="1" ht="12.75" customHeight="1" x14ac:dyDescent="0.25">
      <c r="F30" s="8"/>
      <c r="G30" s="8"/>
      <c r="H30" s="8"/>
      <c r="I30" s="8"/>
    </row>
    <row r="31" spans="1:13" s="9" customFormat="1" ht="12.75" customHeight="1" x14ac:dyDescent="0.25"/>
    <row r="32" spans="1:13" s="9" customFormat="1" ht="12.75" customHeight="1" x14ac:dyDescent="0.25"/>
    <row r="33" s="9" customFormat="1" ht="12.75" customHeight="1" x14ac:dyDescent="0.25"/>
    <row r="34" s="9" customFormat="1" ht="12.75" customHeight="1" x14ac:dyDescent="0.25"/>
    <row r="35" s="9" customFormat="1" ht="12.75" customHeight="1" x14ac:dyDescent="0.25"/>
    <row r="36" s="9" customFormat="1" ht="12.75" customHeight="1" x14ac:dyDescent="0.25"/>
    <row r="37" s="9" customFormat="1" ht="12.75" customHeight="1" x14ac:dyDescent="0.25"/>
    <row r="38" s="9" customFormat="1" ht="12.75" customHeight="1" x14ac:dyDescent="0.25"/>
    <row r="39" s="9" customFormat="1" ht="12.75" customHeight="1" x14ac:dyDescent="0.25"/>
    <row r="40" s="9" customFormat="1" ht="12.75" customHeight="1" x14ac:dyDescent="0.25"/>
    <row r="41" s="9" customFormat="1" ht="12.75" customHeight="1" x14ac:dyDescent="0.25"/>
    <row r="42" s="9" customFormat="1" ht="12.75" customHeight="1" x14ac:dyDescent="0.25"/>
    <row r="43" s="9" customFormat="1" ht="12.75" customHeight="1" x14ac:dyDescent="0.25"/>
    <row r="44" s="9" customFormat="1" ht="12.75" customHeight="1" x14ac:dyDescent="0.25"/>
    <row r="45" s="9" customFormat="1" ht="12.75" customHeight="1" x14ac:dyDescent="0.25"/>
    <row r="46" s="9" customFormat="1" ht="12.75" customHeight="1" x14ac:dyDescent="0.25"/>
    <row r="47" s="9" customFormat="1" ht="12.75" customHeight="1" x14ac:dyDescent="0.25"/>
    <row r="48" s="9" customFormat="1" ht="12.75" customHeight="1" x14ac:dyDescent="0.25"/>
    <row r="49" s="9" customFormat="1" ht="12.75" customHeight="1" x14ac:dyDescent="0.25"/>
    <row r="50" s="9" customFormat="1" ht="12.75" customHeight="1" x14ac:dyDescent="0.25"/>
    <row r="51" s="9" customFormat="1" ht="12.75" customHeight="1" x14ac:dyDescent="0.25"/>
    <row r="52" s="9" customFormat="1" ht="12.75" customHeight="1" x14ac:dyDescent="0.25"/>
    <row r="53" s="9" customFormat="1" ht="12.75" customHeight="1" x14ac:dyDescent="0.25"/>
    <row r="54" s="9" customFormat="1" ht="12.75" customHeight="1" x14ac:dyDescent="0.25"/>
    <row r="55" s="9" customFormat="1" ht="12.75" customHeight="1" x14ac:dyDescent="0.25"/>
    <row r="56" s="9" customFormat="1" ht="12.75" customHeight="1" x14ac:dyDescent="0.25"/>
    <row r="57" s="9" customFormat="1" ht="12.75" customHeight="1" x14ac:dyDescent="0.25"/>
    <row r="58" s="9" customFormat="1" ht="12.75" customHeight="1" x14ac:dyDescent="0.25"/>
    <row r="59" s="9" customFormat="1" ht="12.75" customHeight="1" x14ac:dyDescent="0.25"/>
    <row r="60" s="9" customFormat="1" ht="12.75" customHeight="1" x14ac:dyDescent="0.25"/>
    <row r="61" s="9" customFormat="1" ht="12.75" customHeight="1" x14ac:dyDescent="0.25"/>
    <row r="62" s="9" customFormat="1" ht="12.75" customHeight="1" x14ac:dyDescent="0.25"/>
    <row r="63" s="9" customFormat="1" ht="12.75" customHeight="1" x14ac:dyDescent="0.25"/>
    <row r="64" s="9" customFormat="1" ht="12.75" customHeight="1" x14ac:dyDescent="0.25"/>
    <row r="65" s="9" customFormat="1" ht="12.75" customHeight="1" x14ac:dyDescent="0.25"/>
    <row r="66" s="9" customFormat="1" ht="12.75" customHeight="1" x14ac:dyDescent="0.25"/>
    <row r="67" s="9" customFormat="1" ht="12.75" customHeight="1" x14ac:dyDescent="0.25"/>
    <row r="68" s="9" customFormat="1" ht="12.75" customHeight="1" x14ac:dyDescent="0.25"/>
    <row r="69" s="9" customFormat="1" ht="12.75" customHeight="1" x14ac:dyDescent="0.25"/>
    <row r="70" s="9" customFormat="1" ht="12.75" customHeight="1" x14ac:dyDescent="0.25"/>
    <row r="71" s="9" customFormat="1" ht="12.75" customHeight="1" x14ac:dyDescent="0.25"/>
    <row r="72" s="9" customFormat="1" ht="12.75" customHeight="1" x14ac:dyDescent="0.25"/>
    <row r="73" s="9" customFormat="1" ht="12.75" customHeight="1" x14ac:dyDescent="0.25"/>
    <row r="74" s="9" customFormat="1" ht="12.75" customHeight="1" x14ac:dyDescent="0.25"/>
    <row r="75" s="9" customFormat="1" ht="12.75" customHeight="1" x14ac:dyDescent="0.25"/>
    <row r="76" s="9" customFormat="1" ht="12.75" customHeight="1" x14ac:dyDescent="0.25"/>
    <row r="77" s="9" customFormat="1" ht="12.75" customHeight="1" x14ac:dyDescent="0.25"/>
    <row r="78" s="9" customFormat="1" ht="12.75" customHeight="1" x14ac:dyDescent="0.25"/>
    <row r="79" s="9" customFormat="1" ht="12.75" customHeight="1" x14ac:dyDescent="0.25"/>
    <row r="80" s="9" customFormat="1" ht="12.75" customHeight="1" x14ac:dyDescent="0.25"/>
    <row r="81" s="9" customFormat="1" ht="12.75" customHeight="1" x14ac:dyDescent="0.25"/>
    <row r="82" s="9" customFormat="1" ht="12.75" customHeight="1" x14ac:dyDescent="0.25"/>
    <row r="83" s="9" customFormat="1" ht="12.75" customHeight="1" x14ac:dyDescent="0.25"/>
    <row r="84" s="9" customFormat="1" ht="12.75" customHeight="1" x14ac:dyDescent="0.25"/>
    <row r="85" s="9" customFormat="1" ht="12.75" customHeight="1" x14ac:dyDescent="0.25"/>
    <row r="86" s="9" customFormat="1" ht="12.75" customHeight="1" x14ac:dyDescent="0.25"/>
    <row r="87" s="9" customFormat="1" ht="12.75" customHeight="1" x14ac:dyDescent="0.25"/>
    <row r="88" s="9" customFormat="1" ht="12.75" customHeight="1" x14ac:dyDescent="0.25"/>
    <row r="89" s="9" customFormat="1" ht="12.75" customHeight="1" x14ac:dyDescent="0.25"/>
    <row r="90" s="9" customFormat="1" ht="12.75" customHeight="1" x14ac:dyDescent="0.25"/>
    <row r="91" s="9" customFormat="1" ht="12.75" customHeight="1" x14ac:dyDescent="0.25"/>
    <row r="92" s="9" customFormat="1" ht="12.75" customHeight="1" x14ac:dyDescent="0.25"/>
    <row r="93" s="9" customFormat="1" ht="12.75" customHeight="1" x14ac:dyDescent="0.25"/>
    <row r="94" s="9" customFormat="1" ht="12.75" customHeight="1" x14ac:dyDescent="0.25"/>
    <row r="95" s="9" customFormat="1" ht="12.75" customHeight="1" x14ac:dyDescent="0.25"/>
    <row r="96" s="9" customFormat="1" ht="12.75" customHeight="1" x14ac:dyDescent="0.25"/>
    <row r="97" s="9" customFormat="1" ht="12.75" customHeight="1" x14ac:dyDescent="0.25"/>
    <row r="98" s="9" customFormat="1" ht="12.75" customHeight="1" x14ac:dyDescent="0.25"/>
    <row r="99" s="9" customFormat="1" ht="12.75" customHeight="1" x14ac:dyDescent="0.25"/>
    <row r="100" s="9" customFormat="1" ht="12.75" customHeight="1" x14ac:dyDescent="0.25"/>
    <row r="101" s="9" customFormat="1" ht="12.75" customHeight="1" x14ac:dyDescent="0.25"/>
    <row r="102" s="9" customFormat="1" ht="12.75" customHeight="1" x14ac:dyDescent="0.25"/>
    <row r="103" s="9" customFormat="1" ht="12.75" customHeight="1" x14ac:dyDescent="0.25"/>
    <row r="104" s="9" customFormat="1" ht="12.75" customHeight="1" x14ac:dyDescent="0.25"/>
    <row r="105" s="9" customFormat="1" ht="12.75" customHeight="1" x14ac:dyDescent="0.25"/>
    <row r="106" s="9" customFormat="1" ht="12.75" customHeight="1" x14ac:dyDescent="0.25"/>
    <row r="107" s="9" customFormat="1" ht="12.75" customHeight="1" x14ac:dyDescent="0.25"/>
    <row r="108" s="9" customFormat="1" ht="12.75" customHeight="1" x14ac:dyDescent="0.25"/>
    <row r="109" s="9" customFormat="1" ht="12.75" customHeight="1" x14ac:dyDescent="0.25"/>
    <row r="110" s="9" customFormat="1" ht="12.75" customHeight="1" x14ac:dyDescent="0.25"/>
    <row r="111" s="9" customFormat="1" ht="12.75" customHeight="1" x14ac:dyDescent="0.25"/>
    <row r="112" s="9" customFormat="1" ht="12.75" customHeight="1" x14ac:dyDescent="0.25"/>
    <row r="113" s="9" customFormat="1" ht="12.75" customHeight="1" x14ac:dyDescent="0.25"/>
    <row r="114" s="9" customFormat="1" ht="12.75" customHeight="1" x14ac:dyDescent="0.25"/>
    <row r="115" s="9" customFormat="1" ht="12.75" customHeight="1" x14ac:dyDescent="0.25"/>
    <row r="116" s="9" customFormat="1" ht="12.75" customHeight="1" x14ac:dyDescent="0.25"/>
    <row r="117" s="9" customFormat="1" ht="12.75" customHeight="1" x14ac:dyDescent="0.25"/>
    <row r="118" s="9" customFormat="1" ht="12.75" customHeight="1" x14ac:dyDescent="0.25"/>
    <row r="119" s="9" customFormat="1" ht="12.75" customHeight="1" x14ac:dyDescent="0.25"/>
    <row r="120" s="9" customFormat="1" ht="12.75" customHeight="1" x14ac:dyDescent="0.25"/>
    <row r="121" s="9" customFormat="1" ht="12.75" customHeight="1" x14ac:dyDescent="0.25"/>
    <row r="122" s="9" customFormat="1" ht="12.75" customHeight="1" x14ac:dyDescent="0.25"/>
    <row r="123" s="9" customFormat="1" ht="12.75" customHeight="1" x14ac:dyDescent="0.25"/>
    <row r="124" s="9" customFormat="1" ht="12.75" customHeight="1" x14ac:dyDescent="0.25"/>
    <row r="125" s="9" customFormat="1" ht="12.75" customHeight="1" x14ac:dyDescent="0.25"/>
    <row r="126" s="9" customFormat="1" ht="12.75" customHeight="1" x14ac:dyDescent="0.25"/>
    <row r="127" s="9" customFormat="1" ht="12.75" customHeight="1" x14ac:dyDescent="0.25"/>
    <row r="128" s="9" customFormat="1" ht="12.75" customHeight="1" x14ac:dyDescent="0.25"/>
    <row r="129" s="9" customFormat="1" ht="12.75" customHeight="1" x14ac:dyDescent="0.25"/>
    <row r="130" s="9" customFormat="1" ht="12.75" customHeight="1" x14ac:dyDescent="0.25"/>
    <row r="131" s="9" customFormat="1" ht="12.75" customHeight="1" x14ac:dyDescent="0.25"/>
    <row r="132" s="9" customFormat="1" ht="12.75" customHeight="1" x14ac:dyDescent="0.25"/>
    <row r="133" s="9" customFormat="1" ht="12.75" customHeight="1" x14ac:dyDescent="0.25"/>
    <row r="134" s="9" customFormat="1" ht="12.75" customHeight="1" x14ac:dyDescent="0.25"/>
    <row r="135" s="9" customFormat="1" ht="12.75" customHeight="1" x14ac:dyDescent="0.25"/>
    <row r="136" s="9" customFormat="1" ht="12.75" customHeight="1" x14ac:dyDescent="0.25"/>
    <row r="137" s="9" customFormat="1" ht="12.75" customHeight="1" x14ac:dyDescent="0.25"/>
    <row r="138" s="9" customFormat="1" ht="12.75" customHeight="1" x14ac:dyDescent="0.25"/>
    <row r="139" s="9" customFormat="1" ht="12.75" customHeight="1" x14ac:dyDescent="0.25"/>
    <row r="140" s="9" customFormat="1" ht="12.75" customHeight="1" x14ac:dyDescent="0.25"/>
    <row r="141" s="9" customFormat="1" ht="12.75" customHeight="1" x14ac:dyDescent="0.25"/>
    <row r="142" s="9" customFormat="1" ht="12.75" customHeight="1" x14ac:dyDescent="0.25"/>
    <row r="143" s="9" customFormat="1" ht="12.75" customHeight="1" x14ac:dyDescent="0.25"/>
    <row r="144" s="9" customFormat="1" ht="12.75" customHeight="1" x14ac:dyDescent="0.25"/>
    <row r="145" s="9" customFormat="1" ht="12.75" customHeight="1" x14ac:dyDescent="0.25"/>
    <row r="146" s="9" customFormat="1" ht="12.75" customHeight="1" x14ac:dyDescent="0.25"/>
    <row r="147" s="9" customFormat="1" ht="12.75" customHeight="1" x14ac:dyDescent="0.25"/>
    <row r="148" s="9" customFormat="1" ht="12.75" customHeight="1" x14ac:dyDescent="0.25"/>
    <row r="149" s="9" customFormat="1" ht="12.75" customHeight="1" x14ac:dyDescent="0.25"/>
    <row r="150" s="9" customFormat="1" ht="12.75" customHeight="1" x14ac:dyDescent="0.25"/>
    <row r="151" s="9" customFormat="1" ht="12.75" customHeight="1" x14ac:dyDescent="0.25"/>
    <row r="152" s="9" customFormat="1" ht="12.75" customHeight="1" x14ac:dyDescent="0.25"/>
    <row r="153" s="9" customFormat="1" ht="12.75" customHeight="1" x14ac:dyDescent="0.25"/>
    <row r="154" s="9" customFormat="1" ht="12.75" customHeight="1" x14ac:dyDescent="0.25"/>
    <row r="155" s="9" customFormat="1" ht="12.75" customHeight="1" x14ac:dyDescent="0.25"/>
    <row r="156" s="9" customFormat="1" ht="12.75" customHeight="1" x14ac:dyDescent="0.25"/>
    <row r="157" s="9" customFormat="1" ht="12.75" customHeight="1" x14ac:dyDescent="0.25"/>
    <row r="158" s="9" customFormat="1" ht="12.75" customHeight="1" x14ac:dyDescent="0.25"/>
    <row r="159" s="9" customFormat="1" ht="12.75" customHeight="1" x14ac:dyDescent="0.25"/>
    <row r="160" s="9" customFormat="1" ht="12.75" customHeight="1" x14ac:dyDescent="0.25"/>
    <row r="161" s="9" customFormat="1" ht="12.75" customHeight="1" x14ac:dyDescent="0.25"/>
    <row r="162" s="9" customFormat="1" ht="12.75" customHeight="1" x14ac:dyDescent="0.25"/>
    <row r="163" s="9" customFormat="1" ht="12.75" customHeight="1" x14ac:dyDescent="0.25"/>
    <row r="164" s="9" customFormat="1" ht="12.75" customHeight="1" x14ac:dyDescent="0.25"/>
    <row r="165" s="9" customFormat="1" ht="12.75" customHeight="1" x14ac:dyDescent="0.25"/>
    <row r="166" s="9" customFormat="1" ht="12.75" customHeight="1" x14ac:dyDescent="0.25"/>
    <row r="167" s="9" customFormat="1" ht="12.75" customHeight="1" x14ac:dyDescent="0.25"/>
    <row r="168" s="9" customFormat="1" ht="12.75" customHeight="1" x14ac:dyDescent="0.25"/>
    <row r="169" s="9" customFormat="1" ht="12.75" customHeight="1" x14ac:dyDescent="0.25"/>
    <row r="170" s="9" customFormat="1" ht="12.75" customHeight="1" x14ac:dyDescent="0.25"/>
    <row r="171" s="9" customFormat="1" ht="12.75" customHeight="1" x14ac:dyDescent="0.25"/>
    <row r="172" s="9" customFormat="1" ht="12.75" customHeight="1" x14ac:dyDescent="0.25"/>
    <row r="173" s="9" customFormat="1" ht="12.75" customHeight="1" x14ac:dyDescent="0.25"/>
    <row r="174" s="9" customFormat="1" ht="12.75" customHeight="1" x14ac:dyDescent="0.25"/>
    <row r="175" s="9" customFormat="1" ht="12.75" customHeight="1" x14ac:dyDescent="0.25"/>
    <row r="176" s="9" customFormat="1" ht="12.75" customHeight="1" x14ac:dyDescent="0.25"/>
    <row r="177" s="9" customFormat="1" ht="12.75" customHeight="1" x14ac:dyDescent="0.25"/>
    <row r="178" s="9" customFormat="1" ht="12.75" customHeight="1" x14ac:dyDescent="0.25"/>
    <row r="179" s="9" customFormat="1" ht="12.75" customHeight="1" x14ac:dyDescent="0.25"/>
    <row r="180" s="9" customFormat="1" ht="12.75" customHeight="1" x14ac:dyDescent="0.25"/>
    <row r="181" s="9" customFormat="1" ht="12.75" customHeight="1" x14ac:dyDescent="0.25"/>
    <row r="182" s="9" customFormat="1" ht="12.75" customHeight="1" x14ac:dyDescent="0.25"/>
    <row r="183" s="9" customFormat="1" ht="12.75" customHeight="1" x14ac:dyDescent="0.25"/>
    <row r="184" s="9" customFormat="1" ht="12.75" customHeight="1" x14ac:dyDescent="0.25"/>
    <row r="185" s="9" customFormat="1" ht="12.75" customHeight="1" x14ac:dyDescent="0.25"/>
    <row r="186" s="9" customFormat="1" ht="12.75" customHeight="1" x14ac:dyDescent="0.25"/>
    <row r="187" s="9" customFormat="1" ht="12.75" customHeight="1" x14ac:dyDescent="0.25"/>
    <row r="188" s="9" customFormat="1" ht="12.75" customHeight="1" x14ac:dyDescent="0.25"/>
    <row r="189" s="9" customFormat="1" ht="12.75" customHeight="1" x14ac:dyDescent="0.25"/>
    <row r="190" s="9" customFormat="1" ht="12.75" customHeight="1" x14ac:dyDescent="0.25"/>
    <row r="191" s="9" customFormat="1" ht="12.75" customHeight="1" x14ac:dyDescent="0.25"/>
    <row r="192" s="9" customFormat="1" ht="12.75" customHeight="1" x14ac:dyDescent="0.25"/>
    <row r="193" s="9" customFormat="1" ht="12.75" customHeight="1" x14ac:dyDescent="0.25"/>
    <row r="194" s="9" customFormat="1" ht="12.75" customHeight="1" x14ac:dyDescent="0.25"/>
    <row r="195" s="9" customFormat="1" ht="12.75" customHeight="1" x14ac:dyDescent="0.25"/>
    <row r="196" s="9" customFormat="1" ht="12.75" customHeight="1" x14ac:dyDescent="0.25"/>
    <row r="197" s="9" customFormat="1" ht="12.75" customHeight="1" x14ac:dyDescent="0.25"/>
    <row r="198" s="9" customFormat="1" ht="12.75" customHeight="1" x14ac:dyDescent="0.25"/>
    <row r="199" s="9" customFormat="1" ht="12.75" customHeight="1" x14ac:dyDescent="0.25"/>
  </sheetData>
  <mergeCells count="3">
    <mergeCell ref="A1:B1"/>
    <mergeCell ref="G3:H4"/>
    <mergeCell ref="G17:H19"/>
  </mergeCells>
  <pageMargins left="0.7" right="0.7" top="0.78740157499999996" bottom="0.78740157499999996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199"/>
  <sheetViews>
    <sheetView zoomScale="120" zoomScaleNormal="120" workbookViewId="0">
      <selection sqref="A1:B1"/>
    </sheetView>
  </sheetViews>
  <sheetFormatPr baseColWidth="10" defaultRowHeight="15" x14ac:dyDescent="0.25"/>
  <cols>
    <col min="1" max="1" width="8.42578125" customWidth="1"/>
    <col min="4" max="4" width="8.42578125" customWidth="1"/>
    <col min="6" max="6" width="1.7109375" customWidth="1"/>
    <col min="7" max="7" width="16.140625" customWidth="1"/>
    <col min="8" max="8" width="14.5703125" customWidth="1"/>
    <col min="10" max="10" width="11.42578125" customWidth="1"/>
  </cols>
  <sheetData>
    <row r="1" spans="1:13" ht="12.75" customHeight="1" x14ac:dyDescent="0.25">
      <c r="A1" s="41" t="s">
        <v>0</v>
      </c>
      <c r="B1" s="41"/>
      <c r="C1" s="1"/>
      <c r="D1" s="1"/>
      <c r="E1" s="1"/>
      <c r="F1" s="1"/>
      <c r="G1" s="26"/>
      <c r="H1" s="1"/>
      <c r="I1" s="1"/>
      <c r="J1" s="1"/>
      <c r="K1" s="1"/>
      <c r="L1" s="2"/>
      <c r="M1" s="2"/>
    </row>
    <row r="2" spans="1:13" ht="12.75" customHeight="1" x14ac:dyDescent="0.25">
      <c r="B2" s="1"/>
      <c r="C2" s="1"/>
      <c r="D2" s="1"/>
      <c r="E2" s="1"/>
      <c r="F2" s="1"/>
      <c r="G2" s="1"/>
      <c r="H2" s="1"/>
      <c r="I2" s="1"/>
      <c r="J2" s="1"/>
      <c r="K2" s="1"/>
      <c r="L2" s="2"/>
      <c r="M2" s="2"/>
    </row>
    <row r="3" spans="1:13" s="9" customFormat="1" ht="12.75" customHeight="1" x14ac:dyDescent="0.25">
      <c r="A3" s="5" t="s">
        <v>2</v>
      </c>
      <c r="B3" s="6" t="s">
        <v>3</v>
      </c>
      <c r="C3" s="6" t="s">
        <v>4</v>
      </c>
      <c r="D3" s="5" t="s">
        <v>5</v>
      </c>
      <c r="E3" s="7" t="s">
        <v>6</v>
      </c>
      <c r="F3" s="8"/>
      <c r="G3" s="44" t="s">
        <v>1</v>
      </c>
      <c r="H3" s="44"/>
      <c r="I3" s="34" t="s">
        <v>5</v>
      </c>
      <c r="J3" s="8"/>
      <c r="K3" s="14"/>
    </row>
    <row r="4" spans="1:13" s="9" customFormat="1" ht="12.75" customHeight="1" x14ac:dyDescent="0.25">
      <c r="A4" s="10">
        <v>611</v>
      </c>
      <c r="B4" s="11" t="s">
        <v>7</v>
      </c>
      <c r="C4" s="11" t="s">
        <v>8</v>
      </c>
      <c r="D4" s="12" t="s">
        <v>9</v>
      </c>
      <c r="E4" s="13">
        <v>2675</v>
      </c>
      <c r="F4" s="14"/>
      <c r="G4" s="44"/>
      <c r="H4" s="44"/>
      <c r="I4" s="35" t="s">
        <v>13</v>
      </c>
      <c r="J4" s="8"/>
      <c r="K4" s="14"/>
    </row>
    <row r="5" spans="1:13" s="9" customFormat="1" ht="12.75" customHeight="1" x14ac:dyDescent="0.25">
      <c r="A5" s="10">
        <v>215</v>
      </c>
      <c r="B5" s="11" t="s">
        <v>10</v>
      </c>
      <c r="C5" s="11" t="s">
        <v>11</v>
      </c>
      <c r="D5" s="12" t="s">
        <v>12</v>
      </c>
      <c r="E5" s="13">
        <v>2852</v>
      </c>
      <c r="F5" s="8"/>
      <c r="G5" s="14"/>
      <c r="H5" s="14"/>
      <c r="I5" s="8"/>
      <c r="J5" s="8"/>
      <c r="K5" s="8"/>
    </row>
    <row r="6" spans="1:13" s="9" customFormat="1" ht="12.75" customHeight="1" x14ac:dyDescent="0.25">
      <c r="A6" s="10">
        <v>387</v>
      </c>
      <c r="B6" s="11" t="s">
        <v>14</v>
      </c>
      <c r="C6" s="11" t="s">
        <v>15</v>
      </c>
      <c r="D6" s="12" t="s">
        <v>12</v>
      </c>
      <c r="E6" s="13">
        <v>1911</v>
      </c>
      <c r="F6" s="8"/>
      <c r="G6" s="14"/>
      <c r="H6" s="14"/>
      <c r="I6" s="8"/>
      <c r="J6" s="8"/>
      <c r="K6" s="8"/>
    </row>
    <row r="7" spans="1:13" s="9" customFormat="1" ht="12.75" customHeight="1" x14ac:dyDescent="0.25">
      <c r="A7" s="10">
        <v>420</v>
      </c>
      <c r="B7" s="11" t="s">
        <v>16</v>
      </c>
      <c r="C7" s="11" t="s">
        <v>17</v>
      </c>
      <c r="D7" s="12" t="s">
        <v>9</v>
      </c>
      <c r="E7" s="13">
        <v>2846</v>
      </c>
      <c r="F7" s="14"/>
      <c r="G7" s="27" t="s">
        <v>72</v>
      </c>
      <c r="H7" s="14"/>
      <c r="I7" s="36">
        <f>DCOUNTA(A3:E28,"ABT",I3:I4)</f>
        <v>5</v>
      </c>
      <c r="J7" s="14"/>
      <c r="K7" s="14"/>
    </row>
    <row r="8" spans="1:13" s="9" customFormat="1" ht="12.75" customHeight="1" x14ac:dyDescent="0.25">
      <c r="A8" s="10">
        <v>110</v>
      </c>
      <c r="B8" s="11" t="s">
        <v>19</v>
      </c>
      <c r="C8" s="14" t="s">
        <v>20</v>
      </c>
      <c r="D8" s="12" t="s">
        <v>21</v>
      </c>
      <c r="E8" s="13">
        <v>2499</v>
      </c>
      <c r="F8" s="14"/>
      <c r="G8" s="27"/>
      <c r="H8" s="14"/>
      <c r="I8" s="14"/>
      <c r="J8" s="14"/>
      <c r="K8" s="14"/>
    </row>
    <row r="9" spans="1:13" s="9" customFormat="1" ht="12.75" customHeight="1" x14ac:dyDescent="0.25">
      <c r="A9" s="10">
        <v>348</v>
      </c>
      <c r="B9" s="11" t="s">
        <v>23</v>
      </c>
      <c r="C9" s="11" t="s">
        <v>24</v>
      </c>
      <c r="D9" s="12" t="s">
        <v>21</v>
      </c>
      <c r="E9" s="13">
        <v>2499</v>
      </c>
      <c r="F9" s="14"/>
      <c r="G9" s="27" t="s">
        <v>65</v>
      </c>
      <c r="H9" s="14"/>
      <c r="I9" s="37">
        <f>DSUM(A3:E28,"GEHALT",I3:I4)</f>
        <v>13130</v>
      </c>
      <c r="J9" s="8"/>
      <c r="K9" s="8"/>
    </row>
    <row r="10" spans="1:13" s="9" customFormat="1" ht="12.75" customHeight="1" x14ac:dyDescent="0.25">
      <c r="A10" s="10">
        <v>602</v>
      </c>
      <c r="B10" s="11" t="s">
        <v>26</v>
      </c>
      <c r="C10" s="11" t="s">
        <v>27</v>
      </c>
      <c r="D10" s="12" t="s">
        <v>13</v>
      </c>
      <c r="E10" s="13">
        <v>3410</v>
      </c>
      <c r="F10" s="8"/>
      <c r="G10" s="27"/>
      <c r="H10" s="14"/>
      <c r="I10" s="30"/>
      <c r="J10" s="8"/>
      <c r="K10" s="8"/>
    </row>
    <row r="11" spans="1:13" s="9" customFormat="1" ht="12.75" customHeight="1" x14ac:dyDescent="0.25">
      <c r="A11" s="10">
        <v>341</v>
      </c>
      <c r="B11" s="11" t="s">
        <v>29</v>
      </c>
      <c r="C11" s="11" t="s">
        <v>30</v>
      </c>
      <c r="D11" s="12" t="s">
        <v>13</v>
      </c>
      <c r="E11" s="13">
        <v>2411</v>
      </c>
      <c r="F11" s="8"/>
      <c r="G11" s="27" t="s">
        <v>66</v>
      </c>
      <c r="H11" s="14"/>
      <c r="I11" s="37">
        <f>DAVERAGE(A3:E28,"GEHALT",I3:I4)</f>
        <v>2626</v>
      </c>
      <c r="J11" s="8"/>
      <c r="K11" s="8"/>
    </row>
    <row r="12" spans="1:13" s="9" customFormat="1" ht="12.75" customHeight="1" x14ac:dyDescent="0.25">
      <c r="A12" s="10">
        <v>248</v>
      </c>
      <c r="B12" s="11" t="s">
        <v>32</v>
      </c>
      <c r="C12" s="11" t="s">
        <v>27</v>
      </c>
      <c r="D12" s="12" t="s">
        <v>33</v>
      </c>
      <c r="E12" s="13">
        <v>1999</v>
      </c>
      <c r="F12" s="8"/>
      <c r="G12" s="27"/>
      <c r="H12" s="14"/>
      <c r="I12" s="30"/>
      <c r="J12" s="8"/>
      <c r="K12" s="8"/>
    </row>
    <row r="13" spans="1:13" s="9" customFormat="1" ht="12.75" customHeight="1" x14ac:dyDescent="0.25">
      <c r="A13" s="10">
        <v>542</v>
      </c>
      <c r="B13" s="11" t="s">
        <v>34</v>
      </c>
      <c r="C13" s="11" t="s">
        <v>35</v>
      </c>
      <c r="D13" s="12" t="s">
        <v>36</v>
      </c>
      <c r="E13" s="13">
        <v>2146</v>
      </c>
      <c r="F13" s="8"/>
      <c r="G13" s="27" t="s">
        <v>67</v>
      </c>
      <c r="H13" s="14"/>
      <c r="I13" s="37">
        <f>DMAX(A3:E28,"GEHALT",I3:I4)</f>
        <v>3428</v>
      </c>
      <c r="J13" s="8"/>
      <c r="K13" s="8"/>
    </row>
    <row r="14" spans="1:13" s="9" customFormat="1" ht="12.75" customHeight="1" x14ac:dyDescent="0.25">
      <c r="A14" s="10">
        <v>568</v>
      </c>
      <c r="B14" s="11" t="s">
        <v>37</v>
      </c>
      <c r="C14" s="11" t="s">
        <v>38</v>
      </c>
      <c r="D14" s="12" t="s">
        <v>36</v>
      </c>
      <c r="E14" s="13">
        <v>2058</v>
      </c>
      <c r="F14" s="8"/>
      <c r="G14" s="27" t="s">
        <v>68</v>
      </c>
      <c r="H14" s="14"/>
      <c r="I14" s="37">
        <f>DMIN(A3:E28,"GEHALT",I3:I4)</f>
        <v>1588</v>
      </c>
      <c r="J14" s="8"/>
      <c r="K14" s="8"/>
    </row>
    <row r="15" spans="1:13" s="9" customFormat="1" ht="12.75" customHeight="1" x14ac:dyDescent="0.25">
      <c r="A15" s="10">
        <v>438</v>
      </c>
      <c r="B15" s="11" t="s">
        <v>39</v>
      </c>
      <c r="C15" s="11" t="s">
        <v>40</v>
      </c>
      <c r="D15" s="12" t="s">
        <v>9</v>
      </c>
      <c r="E15" s="13">
        <v>3646</v>
      </c>
      <c r="F15" s="8"/>
      <c r="G15" s="27" t="s">
        <v>69</v>
      </c>
      <c r="H15" s="14"/>
      <c r="I15" s="37">
        <f>I13-I14</f>
        <v>1840</v>
      </c>
      <c r="J15" s="8"/>
      <c r="K15" s="8"/>
    </row>
    <row r="16" spans="1:13" s="9" customFormat="1" ht="12.75" customHeight="1" x14ac:dyDescent="0.25">
      <c r="A16" s="10">
        <v>600</v>
      </c>
      <c r="B16" s="11" t="s">
        <v>41</v>
      </c>
      <c r="C16" s="11" t="s">
        <v>42</v>
      </c>
      <c r="D16" s="12" t="s">
        <v>36</v>
      </c>
      <c r="E16" s="13">
        <v>2093</v>
      </c>
      <c r="F16" s="8"/>
      <c r="G16" s="14"/>
      <c r="H16" s="14"/>
      <c r="I16" s="14"/>
      <c r="J16" s="14"/>
      <c r="K16" s="14"/>
      <c r="L16" s="20"/>
      <c r="M16" s="20"/>
    </row>
    <row r="17" spans="1:13" s="9" customFormat="1" ht="12.75" customHeight="1" x14ac:dyDescent="0.25">
      <c r="A17" s="10">
        <v>612</v>
      </c>
      <c r="B17" s="11" t="s">
        <v>43</v>
      </c>
      <c r="C17" s="11" t="s">
        <v>8</v>
      </c>
      <c r="D17" s="12" t="s">
        <v>12</v>
      </c>
      <c r="E17" s="13">
        <v>1646</v>
      </c>
      <c r="F17" s="8"/>
      <c r="G17" s="44" t="s">
        <v>1</v>
      </c>
      <c r="H17" s="44"/>
      <c r="I17" s="22" t="s">
        <v>5</v>
      </c>
      <c r="J17" s="23" t="s">
        <v>6</v>
      </c>
      <c r="K17" s="14"/>
      <c r="L17" s="20"/>
      <c r="M17" s="20"/>
    </row>
    <row r="18" spans="1:13" s="9" customFormat="1" ht="12.75" customHeight="1" x14ac:dyDescent="0.25">
      <c r="A18" s="10">
        <v>298</v>
      </c>
      <c r="B18" s="11" t="s">
        <v>44</v>
      </c>
      <c r="C18" s="11" t="s">
        <v>11</v>
      </c>
      <c r="D18" s="12" t="s">
        <v>12</v>
      </c>
      <c r="E18" s="13">
        <v>2234</v>
      </c>
      <c r="F18" s="8"/>
      <c r="G18" s="44"/>
      <c r="H18" s="44"/>
      <c r="I18" s="24" t="s">
        <v>13</v>
      </c>
      <c r="J18" s="24" t="s">
        <v>52</v>
      </c>
      <c r="K18" s="14"/>
      <c r="L18" s="20"/>
      <c r="M18" s="20"/>
    </row>
    <row r="19" spans="1:13" s="9" customFormat="1" ht="12.75" customHeight="1" x14ac:dyDescent="0.25">
      <c r="A19" s="10">
        <v>608</v>
      </c>
      <c r="B19" s="11" t="s">
        <v>45</v>
      </c>
      <c r="C19" s="11" t="s">
        <v>46</v>
      </c>
      <c r="D19" s="12" t="s">
        <v>13</v>
      </c>
      <c r="E19" s="13">
        <v>1588</v>
      </c>
      <c r="F19" s="8"/>
      <c r="G19" s="44"/>
      <c r="H19" s="44"/>
      <c r="I19" s="24" t="s">
        <v>12</v>
      </c>
      <c r="J19" s="24" t="s">
        <v>52</v>
      </c>
      <c r="K19" s="14"/>
      <c r="L19" s="20"/>
      <c r="M19" s="20"/>
    </row>
    <row r="20" spans="1:13" s="9" customFormat="1" ht="12.75" customHeight="1" x14ac:dyDescent="0.25">
      <c r="A20" s="10">
        <v>422</v>
      </c>
      <c r="B20" s="11" t="s">
        <v>47</v>
      </c>
      <c r="C20" s="11" t="s">
        <v>48</v>
      </c>
      <c r="D20" s="12" t="s">
        <v>13</v>
      </c>
      <c r="E20" s="13">
        <v>2293</v>
      </c>
      <c r="F20" s="8"/>
      <c r="I20" s="20"/>
      <c r="J20" s="20"/>
      <c r="K20" s="14"/>
      <c r="L20" s="20"/>
      <c r="M20" s="20"/>
    </row>
    <row r="21" spans="1:13" s="9" customFormat="1" ht="12.75" customHeight="1" x14ac:dyDescent="0.25">
      <c r="A21" s="10">
        <v>560</v>
      </c>
      <c r="B21" s="11" t="s">
        <v>49</v>
      </c>
      <c r="C21" s="11" t="s">
        <v>48</v>
      </c>
      <c r="D21" s="12" t="s">
        <v>33</v>
      </c>
      <c r="E21" s="13">
        <v>1929</v>
      </c>
      <c r="F21" s="8"/>
      <c r="G21" s="27" t="s">
        <v>70</v>
      </c>
      <c r="I21" s="38">
        <f>DCOUNTA(A3:E28,E3,I17:J19)</f>
        <v>8</v>
      </c>
      <c r="J21" s="20"/>
      <c r="K21" s="14"/>
      <c r="L21" s="20"/>
      <c r="M21" s="20"/>
    </row>
    <row r="22" spans="1:13" s="9" customFormat="1" ht="12.75" customHeight="1" x14ac:dyDescent="0.25">
      <c r="A22" s="10">
        <v>561</v>
      </c>
      <c r="B22" s="11" t="s">
        <v>50</v>
      </c>
      <c r="C22" s="11" t="s">
        <v>51</v>
      </c>
      <c r="D22" s="12" t="s">
        <v>33</v>
      </c>
      <c r="E22" s="13">
        <v>1952</v>
      </c>
      <c r="F22" s="8"/>
      <c r="G22" s="27"/>
      <c r="I22" s="20"/>
      <c r="J22" s="20"/>
      <c r="K22" s="14"/>
      <c r="L22" s="20"/>
      <c r="M22" s="20"/>
    </row>
    <row r="23" spans="1:13" s="9" customFormat="1" ht="12.75" customHeight="1" x14ac:dyDescent="0.25">
      <c r="A23" s="10">
        <v>244</v>
      </c>
      <c r="B23" s="11" t="s">
        <v>53</v>
      </c>
      <c r="C23" s="11" t="s">
        <v>54</v>
      </c>
      <c r="D23" s="12" t="s">
        <v>13</v>
      </c>
      <c r="E23" s="13">
        <v>3428</v>
      </c>
      <c r="F23" s="8"/>
      <c r="G23" s="27" t="s">
        <v>73</v>
      </c>
      <c r="I23" s="39">
        <f>DSUM(A3:E28,E3,I17:J19)</f>
        <v>21197</v>
      </c>
      <c r="J23" s="20"/>
      <c r="K23" s="14"/>
      <c r="L23" s="20"/>
      <c r="M23" s="20"/>
    </row>
    <row r="24" spans="1:13" s="9" customFormat="1" ht="12.75" customHeight="1" x14ac:dyDescent="0.25">
      <c r="A24" s="10">
        <v>317</v>
      </c>
      <c r="B24" s="11" t="s">
        <v>53</v>
      </c>
      <c r="C24" s="11" t="s">
        <v>55</v>
      </c>
      <c r="D24" s="12" t="s">
        <v>9</v>
      </c>
      <c r="E24" s="13">
        <v>2893</v>
      </c>
      <c r="F24" s="8"/>
      <c r="G24" s="27"/>
      <c r="I24" s="20"/>
      <c r="J24" s="20"/>
      <c r="K24" s="14"/>
      <c r="L24" s="20"/>
      <c r="M24" s="20"/>
    </row>
    <row r="25" spans="1:13" s="9" customFormat="1" ht="12.75" customHeight="1" x14ac:dyDescent="0.25">
      <c r="A25" s="10">
        <v>490</v>
      </c>
      <c r="B25" s="11" t="s">
        <v>56</v>
      </c>
      <c r="C25" s="11" t="s">
        <v>57</v>
      </c>
      <c r="D25" s="12" t="s">
        <v>9</v>
      </c>
      <c r="E25" s="13">
        <v>2605</v>
      </c>
      <c r="F25" s="8"/>
      <c r="G25" s="27" t="s">
        <v>66</v>
      </c>
      <c r="I25" s="39">
        <f>DAVERAGE(A3:E28,E3,I17:J19)</f>
        <v>2649.625</v>
      </c>
      <c r="J25" s="20"/>
      <c r="K25" s="14"/>
      <c r="L25" s="20"/>
      <c r="M25" s="20"/>
    </row>
    <row r="26" spans="1:13" s="9" customFormat="1" ht="12.75" customHeight="1" x14ac:dyDescent="0.25">
      <c r="A26" s="10">
        <v>567</v>
      </c>
      <c r="B26" s="11" t="s">
        <v>58</v>
      </c>
      <c r="C26" s="11" t="s">
        <v>59</v>
      </c>
      <c r="D26" s="12" t="s">
        <v>12</v>
      </c>
      <c r="E26" s="13">
        <v>2246</v>
      </c>
      <c r="F26" s="8"/>
      <c r="G26" s="27"/>
      <c r="I26" s="20"/>
      <c r="J26" s="20"/>
      <c r="K26" s="14"/>
      <c r="L26" s="20"/>
      <c r="M26" s="20"/>
    </row>
    <row r="27" spans="1:13" s="9" customFormat="1" ht="12.75" customHeight="1" x14ac:dyDescent="0.25">
      <c r="A27" s="10">
        <v>466</v>
      </c>
      <c r="B27" s="11" t="s">
        <v>60</v>
      </c>
      <c r="C27" s="11" t="s">
        <v>61</v>
      </c>
      <c r="D27" s="12" t="s">
        <v>12</v>
      </c>
      <c r="E27" s="13">
        <v>2323</v>
      </c>
      <c r="F27" s="8"/>
      <c r="G27" s="27" t="s">
        <v>67</v>
      </c>
      <c r="I27" s="39">
        <f>DMAX($A$3:$E$28,$E$3,$I$17:$J$19)</f>
        <v>3428</v>
      </c>
      <c r="J27" s="20"/>
      <c r="K27" s="8"/>
      <c r="L27" s="20"/>
      <c r="M27" s="20"/>
    </row>
    <row r="28" spans="1:13" s="9" customFormat="1" ht="12.75" customHeight="1" x14ac:dyDescent="0.25">
      <c r="A28" s="10">
        <v>604</v>
      </c>
      <c r="B28" s="11" t="s">
        <v>62</v>
      </c>
      <c r="C28" s="11" t="s">
        <v>63</v>
      </c>
      <c r="D28" s="12" t="s">
        <v>33</v>
      </c>
      <c r="E28" s="13">
        <v>1882</v>
      </c>
      <c r="F28" s="8"/>
      <c r="G28" s="27" t="s">
        <v>68</v>
      </c>
      <c r="I28" s="39">
        <f>DMIN($A$3:$E$28,$E$3,$I$17:$J$19)</f>
        <v>2234</v>
      </c>
      <c r="J28" s="20"/>
      <c r="K28" s="8"/>
      <c r="L28" s="20"/>
      <c r="M28" s="20"/>
    </row>
    <row r="29" spans="1:13" s="9" customFormat="1" ht="12.75" customHeight="1" x14ac:dyDescent="0.25">
      <c r="A29" s="8"/>
      <c r="B29" s="14"/>
      <c r="C29" s="14"/>
      <c r="D29" s="14"/>
      <c r="E29" s="14"/>
      <c r="F29" s="8"/>
      <c r="G29" s="27" t="s">
        <v>69</v>
      </c>
      <c r="I29" s="39">
        <f>I27-I28</f>
        <v>1194</v>
      </c>
      <c r="J29" s="20"/>
      <c r="K29" s="8"/>
      <c r="L29" s="20"/>
      <c r="M29" s="20"/>
    </row>
    <row r="30" spans="1:13" s="9" customFormat="1" ht="12.75" customHeight="1" x14ac:dyDescent="0.25">
      <c r="F30" s="8"/>
      <c r="G30" s="8"/>
      <c r="H30" s="8"/>
      <c r="I30" s="8"/>
    </row>
    <row r="31" spans="1:13" s="9" customFormat="1" ht="12.75" customHeight="1" x14ac:dyDescent="0.25"/>
    <row r="32" spans="1:13" s="9" customFormat="1" ht="12.75" customHeight="1" x14ac:dyDescent="0.25"/>
    <row r="33" s="9" customFormat="1" ht="12.75" customHeight="1" x14ac:dyDescent="0.25"/>
    <row r="34" s="9" customFormat="1" ht="12.75" customHeight="1" x14ac:dyDescent="0.25"/>
    <row r="35" s="9" customFormat="1" ht="12.75" customHeight="1" x14ac:dyDescent="0.25"/>
    <row r="36" s="9" customFormat="1" ht="12.75" customHeight="1" x14ac:dyDescent="0.25"/>
    <row r="37" s="9" customFormat="1" ht="12.75" customHeight="1" x14ac:dyDescent="0.25"/>
    <row r="38" s="9" customFormat="1" ht="12.75" customHeight="1" x14ac:dyDescent="0.25"/>
    <row r="39" s="9" customFormat="1" ht="12.75" customHeight="1" x14ac:dyDescent="0.25"/>
    <row r="40" s="9" customFormat="1" ht="12.75" customHeight="1" x14ac:dyDescent="0.25"/>
    <row r="41" s="9" customFormat="1" ht="12.75" customHeight="1" x14ac:dyDescent="0.25"/>
    <row r="42" s="9" customFormat="1" ht="12.75" customHeight="1" x14ac:dyDescent="0.25"/>
    <row r="43" s="9" customFormat="1" ht="12.75" customHeight="1" x14ac:dyDescent="0.25"/>
    <row r="44" s="9" customFormat="1" ht="12.75" customHeight="1" x14ac:dyDescent="0.25"/>
    <row r="45" s="9" customFormat="1" ht="12.75" customHeight="1" x14ac:dyDescent="0.25"/>
    <row r="46" s="9" customFormat="1" ht="12.75" customHeight="1" x14ac:dyDescent="0.25"/>
    <row r="47" s="9" customFormat="1" ht="12.75" customHeight="1" x14ac:dyDescent="0.25"/>
    <row r="48" s="9" customFormat="1" ht="12.75" customHeight="1" x14ac:dyDescent="0.25"/>
    <row r="49" s="9" customFormat="1" ht="12.75" customHeight="1" x14ac:dyDescent="0.25"/>
    <row r="50" s="9" customFormat="1" ht="12.75" customHeight="1" x14ac:dyDescent="0.25"/>
    <row r="51" s="9" customFormat="1" ht="12.75" customHeight="1" x14ac:dyDescent="0.25"/>
    <row r="52" s="9" customFormat="1" ht="12.75" customHeight="1" x14ac:dyDescent="0.25"/>
    <row r="53" s="9" customFormat="1" ht="12.75" customHeight="1" x14ac:dyDescent="0.25"/>
    <row r="54" s="9" customFormat="1" ht="12.75" customHeight="1" x14ac:dyDescent="0.25"/>
    <row r="55" s="9" customFormat="1" ht="12.75" customHeight="1" x14ac:dyDescent="0.25"/>
    <row r="56" s="9" customFormat="1" ht="12.75" customHeight="1" x14ac:dyDescent="0.25"/>
    <row r="57" s="9" customFormat="1" ht="12.75" customHeight="1" x14ac:dyDescent="0.25"/>
    <row r="58" s="9" customFormat="1" ht="12.75" customHeight="1" x14ac:dyDescent="0.25"/>
    <row r="59" s="9" customFormat="1" ht="12.75" customHeight="1" x14ac:dyDescent="0.25"/>
    <row r="60" s="9" customFormat="1" ht="12.75" customHeight="1" x14ac:dyDescent="0.25"/>
    <row r="61" s="9" customFormat="1" ht="12.75" customHeight="1" x14ac:dyDescent="0.25"/>
    <row r="62" s="9" customFormat="1" ht="12.75" customHeight="1" x14ac:dyDescent="0.25"/>
    <row r="63" s="9" customFormat="1" ht="12.75" customHeight="1" x14ac:dyDescent="0.25"/>
    <row r="64" s="9" customFormat="1" ht="12.75" customHeight="1" x14ac:dyDescent="0.25"/>
    <row r="65" s="9" customFormat="1" ht="12.75" customHeight="1" x14ac:dyDescent="0.25"/>
    <row r="66" s="9" customFormat="1" ht="12.75" customHeight="1" x14ac:dyDescent="0.25"/>
    <row r="67" s="9" customFormat="1" ht="12.75" customHeight="1" x14ac:dyDescent="0.25"/>
    <row r="68" s="9" customFormat="1" ht="12.75" customHeight="1" x14ac:dyDescent="0.25"/>
    <row r="69" s="9" customFormat="1" ht="12.75" customHeight="1" x14ac:dyDescent="0.25"/>
    <row r="70" s="9" customFormat="1" ht="12.75" customHeight="1" x14ac:dyDescent="0.25"/>
    <row r="71" s="9" customFormat="1" ht="12.75" customHeight="1" x14ac:dyDescent="0.25"/>
    <row r="72" s="9" customFormat="1" ht="12.75" customHeight="1" x14ac:dyDescent="0.25"/>
    <row r="73" s="9" customFormat="1" ht="12.75" customHeight="1" x14ac:dyDescent="0.25"/>
    <row r="74" s="9" customFormat="1" ht="12.75" customHeight="1" x14ac:dyDescent="0.25"/>
    <row r="75" s="9" customFormat="1" ht="12.75" customHeight="1" x14ac:dyDescent="0.25"/>
    <row r="76" s="9" customFormat="1" ht="12.75" customHeight="1" x14ac:dyDescent="0.25"/>
    <row r="77" s="9" customFormat="1" ht="12.75" customHeight="1" x14ac:dyDescent="0.25"/>
    <row r="78" s="9" customFormat="1" ht="12.75" customHeight="1" x14ac:dyDescent="0.25"/>
    <row r="79" s="9" customFormat="1" ht="12.75" customHeight="1" x14ac:dyDescent="0.25"/>
    <row r="80" s="9" customFormat="1" ht="12.75" customHeight="1" x14ac:dyDescent="0.25"/>
    <row r="81" s="9" customFormat="1" ht="12.75" customHeight="1" x14ac:dyDescent="0.25"/>
    <row r="82" s="9" customFormat="1" ht="12.75" customHeight="1" x14ac:dyDescent="0.25"/>
    <row r="83" s="9" customFormat="1" ht="12.75" customHeight="1" x14ac:dyDescent="0.25"/>
    <row r="84" s="9" customFormat="1" ht="12.75" customHeight="1" x14ac:dyDescent="0.25"/>
    <row r="85" s="9" customFormat="1" ht="12.75" customHeight="1" x14ac:dyDescent="0.25"/>
    <row r="86" s="9" customFormat="1" ht="12.75" customHeight="1" x14ac:dyDescent="0.25"/>
    <row r="87" s="9" customFormat="1" ht="12.75" customHeight="1" x14ac:dyDescent="0.25"/>
    <row r="88" s="9" customFormat="1" ht="12.75" customHeight="1" x14ac:dyDescent="0.25"/>
    <row r="89" s="9" customFormat="1" ht="12.75" customHeight="1" x14ac:dyDescent="0.25"/>
    <row r="90" s="9" customFormat="1" ht="12.75" customHeight="1" x14ac:dyDescent="0.25"/>
    <row r="91" s="9" customFormat="1" ht="12.75" customHeight="1" x14ac:dyDescent="0.25"/>
    <row r="92" s="9" customFormat="1" ht="12.75" customHeight="1" x14ac:dyDescent="0.25"/>
    <row r="93" s="9" customFormat="1" ht="12.75" customHeight="1" x14ac:dyDescent="0.25"/>
    <row r="94" s="9" customFormat="1" ht="12.75" customHeight="1" x14ac:dyDescent="0.25"/>
    <row r="95" s="9" customFormat="1" ht="12.75" customHeight="1" x14ac:dyDescent="0.25"/>
    <row r="96" s="9" customFormat="1" ht="12.75" customHeight="1" x14ac:dyDescent="0.25"/>
    <row r="97" s="9" customFormat="1" ht="12.75" customHeight="1" x14ac:dyDescent="0.25"/>
    <row r="98" s="9" customFormat="1" ht="12.75" customHeight="1" x14ac:dyDescent="0.25"/>
    <row r="99" s="9" customFormat="1" ht="12.75" customHeight="1" x14ac:dyDescent="0.25"/>
    <row r="100" s="9" customFormat="1" ht="12.75" customHeight="1" x14ac:dyDescent="0.25"/>
    <row r="101" s="9" customFormat="1" ht="12.75" customHeight="1" x14ac:dyDescent="0.25"/>
    <row r="102" s="9" customFormat="1" ht="12.75" customHeight="1" x14ac:dyDescent="0.25"/>
    <row r="103" s="9" customFormat="1" ht="12.75" customHeight="1" x14ac:dyDescent="0.25"/>
    <row r="104" s="9" customFormat="1" ht="12.75" customHeight="1" x14ac:dyDescent="0.25"/>
    <row r="105" s="9" customFormat="1" ht="12.75" customHeight="1" x14ac:dyDescent="0.25"/>
    <row r="106" s="9" customFormat="1" ht="12.75" customHeight="1" x14ac:dyDescent="0.25"/>
    <row r="107" s="9" customFormat="1" ht="12.75" customHeight="1" x14ac:dyDescent="0.25"/>
    <row r="108" s="9" customFormat="1" ht="12.75" customHeight="1" x14ac:dyDescent="0.25"/>
    <row r="109" s="9" customFormat="1" ht="12.75" customHeight="1" x14ac:dyDescent="0.25"/>
    <row r="110" s="9" customFormat="1" ht="12.75" customHeight="1" x14ac:dyDescent="0.25"/>
    <row r="111" s="9" customFormat="1" ht="12.75" customHeight="1" x14ac:dyDescent="0.25"/>
    <row r="112" s="9" customFormat="1" ht="12.75" customHeight="1" x14ac:dyDescent="0.25"/>
    <row r="113" s="9" customFormat="1" ht="12.75" customHeight="1" x14ac:dyDescent="0.25"/>
    <row r="114" s="9" customFormat="1" ht="12.75" customHeight="1" x14ac:dyDescent="0.25"/>
    <row r="115" s="9" customFormat="1" ht="12.75" customHeight="1" x14ac:dyDescent="0.25"/>
    <row r="116" s="9" customFormat="1" ht="12.75" customHeight="1" x14ac:dyDescent="0.25"/>
    <row r="117" s="9" customFormat="1" ht="12.75" customHeight="1" x14ac:dyDescent="0.25"/>
    <row r="118" s="9" customFormat="1" ht="12.75" customHeight="1" x14ac:dyDescent="0.25"/>
    <row r="119" s="9" customFormat="1" ht="12.75" customHeight="1" x14ac:dyDescent="0.25"/>
    <row r="120" s="9" customFormat="1" ht="12.75" customHeight="1" x14ac:dyDescent="0.25"/>
    <row r="121" s="9" customFormat="1" ht="12.75" customHeight="1" x14ac:dyDescent="0.25"/>
    <row r="122" s="9" customFormat="1" ht="12.75" customHeight="1" x14ac:dyDescent="0.25"/>
    <row r="123" s="9" customFormat="1" ht="12.75" customHeight="1" x14ac:dyDescent="0.25"/>
    <row r="124" s="9" customFormat="1" ht="12.75" customHeight="1" x14ac:dyDescent="0.25"/>
    <row r="125" s="9" customFormat="1" ht="12.75" customHeight="1" x14ac:dyDescent="0.25"/>
    <row r="126" s="9" customFormat="1" ht="12.75" customHeight="1" x14ac:dyDescent="0.25"/>
    <row r="127" s="9" customFormat="1" ht="12.75" customHeight="1" x14ac:dyDescent="0.25"/>
    <row r="128" s="9" customFormat="1" ht="12.75" customHeight="1" x14ac:dyDescent="0.25"/>
    <row r="129" s="9" customFormat="1" ht="12.75" customHeight="1" x14ac:dyDescent="0.25"/>
    <row r="130" s="9" customFormat="1" ht="12.75" customHeight="1" x14ac:dyDescent="0.25"/>
    <row r="131" s="9" customFormat="1" ht="12.75" customHeight="1" x14ac:dyDescent="0.25"/>
    <row r="132" s="9" customFormat="1" ht="12.75" customHeight="1" x14ac:dyDescent="0.25"/>
    <row r="133" s="9" customFormat="1" ht="12.75" customHeight="1" x14ac:dyDescent="0.25"/>
    <row r="134" s="9" customFormat="1" ht="12.75" customHeight="1" x14ac:dyDescent="0.25"/>
    <row r="135" s="9" customFormat="1" ht="12.75" customHeight="1" x14ac:dyDescent="0.25"/>
    <row r="136" s="9" customFormat="1" ht="12.75" customHeight="1" x14ac:dyDescent="0.25"/>
    <row r="137" s="9" customFormat="1" ht="12.75" customHeight="1" x14ac:dyDescent="0.25"/>
    <row r="138" s="9" customFormat="1" ht="12.75" customHeight="1" x14ac:dyDescent="0.25"/>
    <row r="139" s="9" customFormat="1" ht="12.75" customHeight="1" x14ac:dyDescent="0.25"/>
    <row r="140" s="9" customFormat="1" ht="12.75" customHeight="1" x14ac:dyDescent="0.25"/>
    <row r="141" s="9" customFormat="1" ht="12.75" customHeight="1" x14ac:dyDescent="0.25"/>
    <row r="142" s="9" customFormat="1" ht="12.75" customHeight="1" x14ac:dyDescent="0.25"/>
    <row r="143" s="9" customFormat="1" ht="12.75" customHeight="1" x14ac:dyDescent="0.25"/>
    <row r="144" s="9" customFormat="1" ht="12.75" customHeight="1" x14ac:dyDescent="0.25"/>
    <row r="145" s="9" customFormat="1" ht="12.75" customHeight="1" x14ac:dyDescent="0.25"/>
    <row r="146" s="9" customFormat="1" ht="12.75" customHeight="1" x14ac:dyDescent="0.25"/>
    <row r="147" s="9" customFormat="1" ht="12.75" customHeight="1" x14ac:dyDescent="0.25"/>
    <row r="148" s="9" customFormat="1" ht="12.75" customHeight="1" x14ac:dyDescent="0.25"/>
    <row r="149" s="9" customFormat="1" ht="12.75" customHeight="1" x14ac:dyDescent="0.25"/>
    <row r="150" s="9" customFormat="1" ht="12.75" customHeight="1" x14ac:dyDescent="0.25"/>
    <row r="151" s="9" customFormat="1" ht="12.75" customHeight="1" x14ac:dyDescent="0.25"/>
    <row r="152" s="9" customFormat="1" ht="12.75" customHeight="1" x14ac:dyDescent="0.25"/>
    <row r="153" s="9" customFormat="1" ht="12.75" customHeight="1" x14ac:dyDescent="0.25"/>
    <row r="154" s="9" customFormat="1" ht="12.75" customHeight="1" x14ac:dyDescent="0.25"/>
    <row r="155" s="9" customFormat="1" ht="12.75" customHeight="1" x14ac:dyDescent="0.25"/>
    <row r="156" s="9" customFormat="1" ht="12.75" customHeight="1" x14ac:dyDescent="0.25"/>
    <row r="157" s="9" customFormat="1" ht="12.75" customHeight="1" x14ac:dyDescent="0.25"/>
    <row r="158" s="9" customFormat="1" ht="12.75" customHeight="1" x14ac:dyDescent="0.25"/>
    <row r="159" s="9" customFormat="1" ht="12.75" customHeight="1" x14ac:dyDescent="0.25"/>
    <row r="160" s="9" customFormat="1" ht="12.75" customHeight="1" x14ac:dyDescent="0.25"/>
    <row r="161" s="9" customFormat="1" ht="12.75" customHeight="1" x14ac:dyDescent="0.25"/>
    <row r="162" s="9" customFormat="1" ht="12.75" customHeight="1" x14ac:dyDescent="0.25"/>
    <row r="163" s="9" customFormat="1" ht="12.75" customHeight="1" x14ac:dyDescent="0.25"/>
    <row r="164" s="9" customFormat="1" ht="12.75" customHeight="1" x14ac:dyDescent="0.25"/>
    <row r="165" s="9" customFormat="1" ht="12.75" customHeight="1" x14ac:dyDescent="0.25"/>
    <row r="166" s="9" customFormat="1" ht="12.75" customHeight="1" x14ac:dyDescent="0.25"/>
    <row r="167" s="9" customFormat="1" ht="12.75" customHeight="1" x14ac:dyDescent="0.25"/>
    <row r="168" s="9" customFormat="1" ht="12.75" customHeight="1" x14ac:dyDescent="0.25"/>
    <row r="169" s="9" customFormat="1" ht="12.75" customHeight="1" x14ac:dyDescent="0.25"/>
    <row r="170" s="9" customFormat="1" ht="12.75" customHeight="1" x14ac:dyDescent="0.25"/>
    <row r="171" s="9" customFormat="1" ht="12.75" customHeight="1" x14ac:dyDescent="0.25"/>
    <row r="172" s="9" customFormat="1" ht="12.75" customHeight="1" x14ac:dyDescent="0.25"/>
    <row r="173" s="9" customFormat="1" ht="12.75" customHeight="1" x14ac:dyDescent="0.25"/>
    <row r="174" s="9" customFormat="1" ht="12.75" customHeight="1" x14ac:dyDescent="0.25"/>
    <row r="175" s="9" customFormat="1" ht="12.75" customHeight="1" x14ac:dyDescent="0.25"/>
    <row r="176" s="9" customFormat="1" ht="12.75" customHeight="1" x14ac:dyDescent="0.25"/>
    <row r="177" s="9" customFormat="1" ht="12.75" customHeight="1" x14ac:dyDescent="0.25"/>
    <row r="178" s="9" customFormat="1" ht="12.75" customHeight="1" x14ac:dyDescent="0.25"/>
    <row r="179" s="9" customFormat="1" ht="12.75" customHeight="1" x14ac:dyDescent="0.25"/>
    <row r="180" s="9" customFormat="1" ht="12.75" customHeight="1" x14ac:dyDescent="0.25"/>
    <row r="181" s="9" customFormat="1" ht="12.75" customHeight="1" x14ac:dyDescent="0.25"/>
    <row r="182" s="9" customFormat="1" ht="12.75" customHeight="1" x14ac:dyDescent="0.25"/>
    <row r="183" s="9" customFormat="1" ht="12.75" customHeight="1" x14ac:dyDescent="0.25"/>
    <row r="184" s="9" customFormat="1" ht="12.75" customHeight="1" x14ac:dyDescent="0.25"/>
    <row r="185" s="9" customFormat="1" ht="12.75" customHeight="1" x14ac:dyDescent="0.25"/>
    <row r="186" s="9" customFormat="1" ht="12.75" customHeight="1" x14ac:dyDescent="0.25"/>
    <row r="187" s="9" customFormat="1" ht="12.75" customHeight="1" x14ac:dyDescent="0.25"/>
    <row r="188" s="9" customFormat="1" ht="12.75" customHeight="1" x14ac:dyDescent="0.25"/>
    <row r="189" s="9" customFormat="1" ht="12.75" customHeight="1" x14ac:dyDescent="0.25"/>
    <row r="190" s="9" customFormat="1" ht="12.75" customHeight="1" x14ac:dyDescent="0.25"/>
    <row r="191" s="9" customFormat="1" ht="12.75" customHeight="1" x14ac:dyDescent="0.25"/>
    <row r="192" s="9" customFormat="1" ht="12.75" customHeight="1" x14ac:dyDescent="0.25"/>
    <row r="193" s="9" customFormat="1" ht="12.75" customHeight="1" x14ac:dyDescent="0.25"/>
    <row r="194" s="9" customFormat="1" ht="12.75" customHeight="1" x14ac:dyDescent="0.25"/>
    <row r="195" s="9" customFormat="1" ht="12.75" customHeight="1" x14ac:dyDescent="0.25"/>
    <row r="196" s="9" customFormat="1" ht="12.75" customHeight="1" x14ac:dyDescent="0.25"/>
    <row r="197" s="9" customFormat="1" ht="12.75" customHeight="1" x14ac:dyDescent="0.25"/>
    <row r="198" s="9" customFormat="1" ht="12.75" customHeight="1" x14ac:dyDescent="0.25"/>
    <row r="199" s="9" customFormat="1" ht="12.75" customHeight="1" x14ac:dyDescent="0.25"/>
  </sheetData>
  <sheetProtection algorithmName="SHA-512" hashValue="tFzxljm/eopF26Kz7bAcLTZLZpHhwaXC6YdtX0SRmf0PV1PduG5MldRaNPsxijBkI8qhPzEyiJZ7CtwBCoDtoQ==" saltValue="XioViyu74rMoYPppuZ9+JQ==" spinCount="100000" sheet="1" objects="1" scenarios="1"/>
  <mergeCells count="3">
    <mergeCell ref="A1:B1"/>
    <mergeCell ref="G3:H4"/>
    <mergeCell ref="G17:H19"/>
  </mergeCells>
  <pageMargins left="0.7" right="0.7" top="0.78740157499999996" bottom="0.78740157499999996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Datenbank  Mustervorgaben </vt:lpstr>
      <vt:lpstr>Datenbank </vt:lpstr>
      <vt:lpstr>Datenbank (LÖ)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ALGE</dc:creator>
  <cp:lastModifiedBy>ALGE</cp:lastModifiedBy>
  <dcterms:created xsi:type="dcterms:W3CDTF">2016-07-31T15:39:26Z</dcterms:created>
  <dcterms:modified xsi:type="dcterms:W3CDTF">2019-05-22T08:17:27Z</dcterms:modified>
</cp:coreProperties>
</file>